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650"/>
  </bookViews>
  <sheets>
    <sheet name="01 &amp; 02.05.2022" sheetId="15" r:id="rId1"/>
  </sheets>
  <externalReferences>
    <externalReference r:id="rId2"/>
  </externalReferences>
  <definedNames>
    <definedName name="_xlnm.Print_Area" localSheetId="0">'01 &amp; 02.05.2022'!$A$1:$BJ$43</definedName>
  </definedNames>
  <calcPr calcId="124519"/>
</workbook>
</file>

<file path=xl/calcChain.xml><?xml version="1.0" encoding="utf-8"?>
<calcChain xmlns="http://schemas.openxmlformats.org/spreadsheetml/2006/main">
  <c r="AC50" i="15"/>
  <c r="AB50"/>
  <c r="AA50"/>
  <c r="Z50"/>
  <c r="Y50"/>
  <c r="X50"/>
  <c r="W50"/>
  <c r="V50"/>
  <c r="U50"/>
  <c r="T50"/>
  <c r="S50"/>
  <c r="R50"/>
  <c r="Q50"/>
  <c r="N50"/>
  <c r="M50"/>
  <c r="L50"/>
  <c r="K50"/>
  <c r="J50"/>
  <c r="I50"/>
  <c r="G50"/>
  <c r="E50"/>
  <c r="D50"/>
  <c r="C50"/>
  <c r="B50"/>
  <c r="AR28"/>
  <c r="AL28"/>
  <c r="AH28"/>
  <c r="Y28"/>
  <c r="X28"/>
  <c r="AT28" s="1"/>
  <c r="W28"/>
  <c r="AS28" s="1"/>
  <c r="V28"/>
  <c r="U28"/>
  <c r="AP28" s="1"/>
  <c r="S28"/>
  <c r="R28"/>
  <c r="T28" s="1"/>
  <c r="Q28"/>
  <c r="AN28" s="1"/>
  <c r="P28"/>
  <c r="O28"/>
  <c r="M28"/>
  <c r="AB28" s="1"/>
  <c r="L28"/>
  <c r="K28"/>
  <c r="AK28" s="1"/>
  <c r="J28"/>
  <c r="AJ28" s="1"/>
  <c r="I28"/>
  <c r="AI28" s="1"/>
  <c r="H28"/>
  <c r="G28"/>
  <c r="AG28" s="1"/>
  <c r="F28"/>
  <c r="E28"/>
  <c r="AE28" s="1"/>
  <c r="C28"/>
  <c r="D28" s="1"/>
  <c r="B28"/>
  <c r="AD28" s="1"/>
  <c r="AT27"/>
  <c r="AO27"/>
  <c r="AJ27"/>
  <c r="AE27"/>
  <c r="AA27"/>
  <c r="Y27"/>
  <c r="X27"/>
  <c r="W27"/>
  <c r="AS27" s="1"/>
  <c r="V27"/>
  <c r="AR27" s="1"/>
  <c r="U27"/>
  <c r="AP27" s="1"/>
  <c r="S27"/>
  <c r="R27"/>
  <c r="T27" s="1"/>
  <c r="Q27"/>
  <c r="AN27" s="1"/>
  <c r="P27"/>
  <c r="O27"/>
  <c r="M27"/>
  <c r="N27" s="1"/>
  <c r="L27"/>
  <c r="AL27" s="1"/>
  <c r="K27"/>
  <c r="AK27" s="1"/>
  <c r="J27"/>
  <c r="I27"/>
  <c r="AI27" s="1"/>
  <c r="H27"/>
  <c r="AH27" s="1"/>
  <c r="G27"/>
  <c r="AG27" s="1"/>
  <c r="F27"/>
  <c r="E27"/>
  <c r="C27"/>
  <c r="B27"/>
  <c r="AD27" s="1"/>
  <c r="AR26"/>
  <c r="AL26"/>
  <c r="AH26"/>
  <c r="Y26"/>
  <c r="X26"/>
  <c r="AT26" s="1"/>
  <c r="W26"/>
  <c r="AS26" s="1"/>
  <c r="V26"/>
  <c r="U26"/>
  <c r="AP26" s="1"/>
  <c r="T26"/>
  <c r="S26"/>
  <c r="R26"/>
  <c r="AO26" s="1"/>
  <c r="Q26"/>
  <c r="AN26" s="1"/>
  <c r="P26"/>
  <c r="O26"/>
  <c r="M26"/>
  <c r="AB26" s="1"/>
  <c r="L26"/>
  <c r="K26"/>
  <c r="AK26" s="1"/>
  <c r="J26"/>
  <c r="AJ26" s="1"/>
  <c r="I26"/>
  <c r="AI26" s="1"/>
  <c r="H26"/>
  <c r="G26"/>
  <c r="AG26" s="1"/>
  <c r="F26"/>
  <c r="E26"/>
  <c r="AE26" s="1"/>
  <c r="C26"/>
  <c r="B26"/>
  <c r="AD26" s="1"/>
  <c r="AT25"/>
  <c r="AO25"/>
  <c r="AJ25"/>
  <c r="AE25"/>
  <c r="AA25"/>
  <c r="Y25"/>
  <c r="X25"/>
  <c r="W25"/>
  <c r="AS25" s="1"/>
  <c r="V25"/>
  <c r="AR25" s="1"/>
  <c r="U25"/>
  <c r="AP25" s="1"/>
  <c r="S25"/>
  <c r="R25"/>
  <c r="T25" s="1"/>
  <c r="Q25"/>
  <c r="AN25" s="1"/>
  <c r="P25"/>
  <c r="O25"/>
  <c r="N25"/>
  <c r="M25"/>
  <c r="AB25" s="1"/>
  <c r="L25"/>
  <c r="AL25" s="1"/>
  <c r="K25"/>
  <c r="AK25" s="1"/>
  <c r="J25"/>
  <c r="I25"/>
  <c r="AI25" s="1"/>
  <c r="H25"/>
  <c r="AH25" s="1"/>
  <c r="G25"/>
  <c r="AG25" s="1"/>
  <c r="F25"/>
  <c r="E25"/>
  <c r="C25"/>
  <c r="B25"/>
  <c r="AD25" s="1"/>
  <c r="AR24"/>
  <c r="AL24"/>
  <c r="AH24"/>
  <c r="Y24"/>
  <c r="X24"/>
  <c r="AT24" s="1"/>
  <c r="W24"/>
  <c r="AS24" s="1"/>
  <c r="V24"/>
  <c r="U24"/>
  <c r="AP24" s="1"/>
  <c r="T24"/>
  <c r="S24"/>
  <c r="R24"/>
  <c r="AO24" s="1"/>
  <c r="Q24"/>
  <c r="AN24" s="1"/>
  <c r="P24"/>
  <c r="O24"/>
  <c r="M24"/>
  <c r="AB24" s="1"/>
  <c r="L24"/>
  <c r="N24" s="1"/>
  <c r="K24"/>
  <c r="AK24" s="1"/>
  <c r="J24"/>
  <c r="AJ24" s="1"/>
  <c r="I24"/>
  <c r="AI24" s="1"/>
  <c r="H24"/>
  <c r="G24"/>
  <c r="AG24" s="1"/>
  <c r="F24"/>
  <c r="E24"/>
  <c r="AE24" s="1"/>
  <c r="C24"/>
  <c r="B24"/>
  <c r="AD24" s="1"/>
  <c r="AT23"/>
  <c r="AO23"/>
  <c r="AJ23"/>
  <c r="AE23"/>
  <c r="AA23"/>
  <c r="Y23"/>
  <c r="X23"/>
  <c r="W23"/>
  <c r="AS23" s="1"/>
  <c r="V23"/>
  <c r="AR23" s="1"/>
  <c r="U23"/>
  <c r="AP23" s="1"/>
  <c r="S23"/>
  <c r="R23"/>
  <c r="Q23"/>
  <c r="AN23" s="1"/>
  <c r="P23"/>
  <c r="O23"/>
  <c r="N23"/>
  <c r="M23"/>
  <c r="AB23" s="1"/>
  <c r="L23"/>
  <c r="AL23" s="1"/>
  <c r="K23"/>
  <c r="AK23" s="1"/>
  <c r="J23"/>
  <c r="I23"/>
  <c r="AI23" s="1"/>
  <c r="H23"/>
  <c r="AH23" s="1"/>
  <c r="G23"/>
  <c r="AG23" s="1"/>
  <c r="F23"/>
  <c r="E23"/>
  <c r="C23"/>
  <c r="B23"/>
  <c r="AD23" s="1"/>
  <c r="AR22"/>
  <c r="AL22"/>
  <c r="AH22"/>
  <c r="Y22"/>
  <c r="X22"/>
  <c r="AT22" s="1"/>
  <c r="W22"/>
  <c r="AS22" s="1"/>
  <c r="V22"/>
  <c r="U22"/>
  <c r="AP22" s="1"/>
  <c r="T22"/>
  <c r="S22"/>
  <c r="R22"/>
  <c r="AO22" s="1"/>
  <c r="Q22"/>
  <c r="AN22" s="1"/>
  <c r="P22"/>
  <c r="O22"/>
  <c r="M22"/>
  <c r="AB22" s="1"/>
  <c r="L22"/>
  <c r="K22"/>
  <c r="AK22" s="1"/>
  <c r="J22"/>
  <c r="AJ22" s="1"/>
  <c r="I22"/>
  <c r="AI22" s="1"/>
  <c r="H22"/>
  <c r="G22"/>
  <c r="AG22" s="1"/>
  <c r="F22"/>
  <c r="E22"/>
  <c r="AE22" s="1"/>
  <c r="C22"/>
  <c r="B22"/>
  <c r="AD22" s="1"/>
  <c r="AT21"/>
  <c r="AO21"/>
  <c r="AJ21"/>
  <c r="AE21"/>
  <c r="AA21"/>
  <c r="Y21"/>
  <c r="X21"/>
  <c r="W21"/>
  <c r="AS21" s="1"/>
  <c r="V21"/>
  <c r="AR21" s="1"/>
  <c r="U21"/>
  <c r="AP21" s="1"/>
  <c r="S21"/>
  <c r="R21"/>
  <c r="T21" s="1"/>
  <c r="Q21"/>
  <c r="AN21" s="1"/>
  <c r="P21"/>
  <c r="O21"/>
  <c r="N21"/>
  <c r="M21"/>
  <c r="L21"/>
  <c r="AL21" s="1"/>
  <c r="K21"/>
  <c r="AK21" s="1"/>
  <c r="J21"/>
  <c r="I21"/>
  <c r="AI21" s="1"/>
  <c r="H21"/>
  <c r="AH21" s="1"/>
  <c r="G21"/>
  <c r="AG21" s="1"/>
  <c r="F21"/>
  <c r="E21"/>
  <c r="C21"/>
  <c r="B21"/>
  <c r="AD21" s="1"/>
  <c r="AR20"/>
  <c r="AL20"/>
  <c r="AH20"/>
  <c r="Y20"/>
  <c r="X20"/>
  <c r="AT20" s="1"/>
  <c r="W20"/>
  <c r="AS20" s="1"/>
  <c r="V20"/>
  <c r="U20"/>
  <c r="AP20" s="1"/>
  <c r="T20"/>
  <c r="S20"/>
  <c r="R20"/>
  <c r="AO20" s="1"/>
  <c r="Q20"/>
  <c r="AN20" s="1"/>
  <c r="P20"/>
  <c r="O20"/>
  <c r="M20"/>
  <c r="AB20" s="1"/>
  <c r="L20"/>
  <c r="N20" s="1"/>
  <c r="K20"/>
  <c r="AK20" s="1"/>
  <c r="J20"/>
  <c r="AJ20" s="1"/>
  <c r="I20"/>
  <c r="AI20" s="1"/>
  <c r="H20"/>
  <c r="G20"/>
  <c r="AG20" s="1"/>
  <c r="F20"/>
  <c r="E20"/>
  <c r="AE20" s="1"/>
  <c r="C20"/>
  <c r="B20"/>
  <c r="AD20" s="1"/>
  <c r="AT19"/>
  <c r="AO19"/>
  <c r="AJ19"/>
  <c r="AE19"/>
  <c r="Y19"/>
  <c r="X19"/>
  <c r="W19"/>
  <c r="AS19" s="1"/>
  <c r="V19"/>
  <c r="AR19" s="1"/>
  <c r="U19"/>
  <c r="AP19" s="1"/>
  <c r="S19"/>
  <c r="R19"/>
  <c r="Q19"/>
  <c r="AN19" s="1"/>
  <c r="P19"/>
  <c r="O19"/>
  <c r="N19"/>
  <c r="M19"/>
  <c r="L19"/>
  <c r="AL19" s="1"/>
  <c r="K19"/>
  <c r="AK19" s="1"/>
  <c r="J19"/>
  <c r="I19"/>
  <c r="AI19" s="1"/>
  <c r="H19"/>
  <c r="AH19" s="1"/>
  <c r="G19"/>
  <c r="AG19" s="1"/>
  <c r="F19"/>
  <c r="E19"/>
  <c r="C19"/>
  <c r="AA19" s="1"/>
  <c r="B19"/>
  <c r="AD19" s="1"/>
  <c r="AR18"/>
  <c r="AL18"/>
  <c r="AH18"/>
  <c r="Y18"/>
  <c r="X18"/>
  <c r="AT18" s="1"/>
  <c r="W18"/>
  <c r="AS18" s="1"/>
  <c r="V18"/>
  <c r="U18"/>
  <c r="AP18" s="1"/>
  <c r="T18"/>
  <c r="S18"/>
  <c r="R18"/>
  <c r="AO18" s="1"/>
  <c r="Q18"/>
  <c r="AN18" s="1"/>
  <c r="P18"/>
  <c r="O18"/>
  <c r="M18"/>
  <c r="AB18" s="1"/>
  <c r="L18"/>
  <c r="K18"/>
  <c r="AK18" s="1"/>
  <c r="J18"/>
  <c r="AJ18" s="1"/>
  <c r="I18"/>
  <c r="AI18" s="1"/>
  <c r="H18"/>
  <c r="G18"/>
  <c r="AG18" s="1"/>
  <c r="F18"/>
  <c r="E18"/>
  <c r="AE18" s="1"/>
  <c r="D18"/>
  <c r="C18"/>
  <c r="AA18" s="1"/>
  <c r="B18"/>
  <c r="AD18" s="1"/>
  <c r="AT17"/>
  <c r="AO17"/>
  <c r="AJ17"/>
  <c r="AE17"/>
  <c r="AA17"/>
  <c r="Y17"/>
  <c r="X17"/>
  <c r="W17"/>
  <c r="AS17" s="1"/>
  <c r="V17"/>
  <c r="AR17" s="1"/>
  <c r="U17"/>
  <c r="AP17" s="1"/>
  <c r="S17"/>
  <c r="R17"/>
  <c r="Q17"/>
  <c r="AN17" s="1"/>
  <c r="P17"/>
  <c r="O17"/>
  <c r="N17"/>
  <c r="M17"/>
  <c r="AB17" s="1"/>
  <c r="L17"/>
  <c r="AL17" s="1"/>
  <c r="K17"/>
  <c r="AK17" s="1"/>
  <c r="J17"/>
  <c r="I17"/>
  <c r="AI17" s="1"/>
  <c r="H17"/>
  <c r="AH17" s="1"/>
  <c r="G17"/>
  <c r="AG17" s="1"/>
  <c r="F17"/>
  <c r="E17"/>
  <c r="C17"/>
  <c r="B17"/>
  <c r="AR16"/>
  <c r="AO16"/>
  <c r="AL16"/>
  <c r="AJ16"/>
  <c r="AH16"/>
  <c r="Y16"/>
  <c r="X16"/>
  <c r="AT16" s="1"/>
  <c r="W16"/>
  <c r="AS16" s="1"/>
  <c r="V16"/>
  <c r="U16"/>
  <c r="AP16" s="1"/>
  <c r="S16"/>
  <c r="R16"/>
  <c r="T16" s="1"/>
  <c r="Q16"/>
  <c r="AN16" s="1"/>
  <c r="P16"/>
  <c r="O16"/>
  <c r="M16"/>
  <c r="AB16" s="1"/>
  <c r="L16"/>
  <c r="K16"/>
  <c r="AK16" s="1"/>
  <c r="J16"/>
  <c r="I16"/>
  <c r="AI16" s="1"/>
  <c r="H16"/>
  <c r="G16"/>
  <c r="AG16" s="1"/>
  <c r="F16"/>
  <c r="E16"/>
  <c r="AE16" s="1"/>
  <c r="C16"/>
  <c r="AA16" s="1"/>
  <c r="B16"/>
  <c r="D16" s="1"/>
  <c r="AT15"/>
  <c r="AR15"/>
  <c r="AO15"/>
  <c r="AL15"/>
  <c r="AJ15"/>
  <c r="AH15"/>
  <c r="AE15"/>
  <c r="Y15"/>
  <c r="X15"/>
  <c r="W15"/>
  <c r="AS15" s="1"/>
  <c r="V15"/>
  <c r="U15"/>
  <c r="AP15" s="1"/>
  <c r="S15"/>
  <c r="T15" s="1"/>
  <c r="R15"/>
  <c r="Q15"/>
  <c r="AN15" s="1"/>
  <c r="P15"/>
  <c r="O15"/>
  <c r="M15"/>
  <c r="AB15" s="1"/>
  <c r="L15"/>
  <c r="N15" s="1"/>
  <c r="K15"/>
  <c r="AK15" s="1"/>
  <c r="J15"/>
  <c r="I15"/>
  <c r="AI15" s="1"/>
  <c r="H15"/>
  <c r="G15"/>
  <c r="AG15" s="1"/>
  <c r="F15"/>
  <c r="E15"/>
  <c r="C15"/>
  <c r="AA15" s="1"/>
  <c r="B15"/>
  <c r="AD15" s="1"/>
  <c r="AT14"/>
  <c r="AR14"/>
  <c r="AO14"/>
  <c r="AL14"/>
  <c r="AJ14"/>
  <c r="AH14"/>
  <c r="Y14"/>
  <c r="X14"/>
  <c r="W14"/>
  <c r="AS14" s="1"/>
  <c r="V14"/>
  <c r="U14"/>
  <c r="AP14" s="1"/>
  <c r="S14"/>
  <c r="R14"/>
  <c r="T14" s="1"/>
  <c r="Q14"/>
  <c r="AN14" s="1"/>
  <c r="P14"/>
  <c r="O14"/>
  <c r="M14"/>
  <c r="AB14" s="1"/>
  <c r="L14"/>
  <c r="K14"/>
  <c r="AK14" s="1"/>
  <c r="J14"/>
  <c r="I14"/>
  <c r="AI14" s="1"/>
  <c r="H14"/>
  <c r="G14"/>
  <c r="AG14" s="1"/>
  <c r="F14"/>
  <c r="E14"/>
  <c r="AE14" s="1"/>
  <c r="C14"/>
  <c r="AA14" s="1"/>
  <c r="B14"/>
  <c r="D14" s="1"/>
  <c r="AT13"/>
  <c r="AR13"/>
  <c r="AO13"/>
  <c r="AJ13"/>
  <c r="AE13"/>
  <c r="Y13"/>
  <c r="X13"/>
  <c r="W13"/>
  <c r="AS13" s="1"/>
  <c r="V13"/>
  <c r="U13"/>
  <c r="AP13" s="1"/>
  <c r="S13"/>
  <c r="T13" s="1"/>
  <c r="R13"/>
  <c r="Q13"/>
  <c r="AN13" s="1"/>
  <c r="P13"/>
  <c r="O13"/>
  <c r="M13"/>
  <c r="AB13" s="1"/>
  <c r="L13"/>
  <c r="N13" s="1"/>
  <c r="K13"/>
  <c r="AK13" s="1"/>
  <c r="J13"/>
  <c r="I13"/>
  <c r="AI13" s="1"/>
  <c r="H13"/>
  <c r="AH13" s="1"/>
  <c r="G13"/>
  <c r="AG13" s="1"/>
  <c r="F13"/>
  <c r="E13"/>
  <c r="C13"/>
  <c r="AA13" s="1"/>
  <c r="B13"/>
  <c r="AD13" s="1"/>
  <c r="AR12"/>
  <c r="AL12"/>
  <c r="AH12"/>
  <c r="Y12"/>
  <c r="X12"/>
  <c r="AT12" s="1"/>
  <c r="W12"/>
  <c r="AS12" s="1"/>
  <c r="V12"/>
  <c r="U12"/>
  <c r="AP12" s="1"/>
  <c r="S12"/>
  <c r="R12"/>
  <c r="T12" s="1"/>
  <c r="Q12"/>
  <c r="AN12" s="1"/>
  <c r="P12"/>
  <c r="O12"/>
  <c r="M12"/>
  <c r="AB12" s="1"/>
  <c r="L12"/>
  <c r="N12" s="1"/>
  <c r="K12"/>
  <c r="AK12" s="1"/>
  <c r="J12"/>
  <c r="AJ12" s="1"/>
  <c r="I12"/>
  <c r="AI12" s="1"/>
  <c r="H12"/>
  <c r="G12"/>
  <c r="AG12" s="1"/>
  <c r="F12"/>
  <c r="E12"/>
  <c r="AE12" s="1"/>
  <c r="C12"/>
  <c r="AA12" s="1"/>
  <c r="B12"/>
  <c r="D12" s="1"/>
  <c r="AT11"/>
  <c r="AO11"/>
  <c r="AJ11"/>
  <c r="AE11"/>
  <c r="Y11"/>
  <c r="X11"/>
  <c r="W11"/>
  <c r="AS11" s="1"/>
  <c r="V11"/>
  <c r="AR11" s="1"/>
  <c r="U11"/>
  <c r="AP11" s="1"/>
  <c r="S11"/>
  <c r="R11"/>
  <c r="T11" s="1"/>
  <c r="Q11"/>
  <c r="AN11" s="1"/>
  <c r="P11"/>
  <c r="O11"/>
  <c r="M11"/>
  <c r="AB11" s="1"/>
  <c r="L11"/>
  <c r="N11" s="1"/>
  <c r="K11"/>
  <c r="AK11" s="1"/>
  <c r="J11"/>
  <c r="I11"/>
  <c r="AI11" s="1"/>
  <c r="H11"/>
  <c r="AH11" s="1"/>
  <c r="G11"/>
  <c r="AG11" s="1"/>
  <c r="F11"/>
  <c r="E11"/>
  <c r="C11"/>
  <c r="AA11" s="1"/>
  <c r="B11"/>
  <c r="AD11" s="1"/>
  <c r="AR10"/>
  <c r="AL10"/>
  <c r="AH10"/>
  <c r="Y10"/>
  <c r="X10"/>
  <c r="AT10" s="1"/>
  <c r="W10"/>
  <c r="AS10" s="1"/>
  <c r="V10"/>
  <c r="U10"/>
  <c r="AP10" s="1"/>
  <c r="T10"/>
  <c r="S10"/>
  <c r="R10"/>
  <c r="AO10" s="1"/>
  <c r="Q10"/>
  <c r="AN10" s="1"/>
  <c r="P10"/>
  <c r="O10"/>
  <c r="M10"/>
  <c r="AB10" s="1"/>
  <c r="L10"/>
  <c r="N10" s="1"/>
  <c r="K10"/>
  <c r="AK10" s="1"/>
  <c r="J10"/>
  <c r="AJ10" s="1"/>
  <c r="I10"/>
  <c r="AI10" s="1"/>
  <c r="H10"/>
  <c r="G10"/>
  <c r="AG10" s="1"/>
  <c r="F10"/>
  <c r="E10"/>
  <c r="AE10" s="1"/>
  <c r="D10"/>
  <c r="C10"/>
  <c r="AA10" s="1"/>
  <c r="B10"/>
  <c r="AD10" s="1"/>
  <c r="AT9"/>
  <c r="AO9"/>
  <c r="AJ9"/>
  <c r="AE9"/>
  <c r="Y9"/>
  <c r="X9"/>
  <c r="W9"/>
  <c r="AS9" s="1"/>
  <c r="V9"/>
  <c r="AR9" s="1"/>
  <c r="U9"/>
  <c r="AP9" s="1"/>
  <c r="S9"/>
  <c r="R9"/>
  <c r="T9" s="1"/>
  <c r="Q9"/>
  <c r="AN9" s="1"/>
  <c r="P9"/>
  <c r="O9"/>
  <c r="N9"/>
  <c r="M9"/>
  <c r="AB9" s="1"/>
  <c r="L9"/>
  <c r="AL9" s="1"/>
  <c r="K9"/>
  <c r="AK9" s="1"/>
  <c r="J9"/>
  <c r="I9"/>
  <c r="AI9" s="1"/>
  <c r="H9"/>
  <c r="AH9" s="1"/>
  <c r="G9"/>
  <c r="AG9" s="1"/>
  <c r="F9"/>
  <c r="E9"/>
  <c r="C9"/>
  <c r="AA9" s="1"/>
  <c r="B9"/>
  <c r="AD9" s="1"/>
  <c r="AR8"/>
  <c r="AL8"/>
  <c r="AH8"/>
  <c r="Y8"/>
  <c r="X8"/>
  <c r="AT8" s="1"/>
  <c r="W8"/>
  <c r="AS8" s="1"/>
  <c r="V8"/>
  <c r="U8"/>
  <c r="AP8" s="1"/>
  <c r="T8"/>
  <c r="S8"/>
  <c r="R8"/>
  <c r="AO8" s="1"/>
  <c r="Q8"/>
  <c r="AN8" s="1"/>
  <c r="P8"/>
  <c r="O8"/>
  <c r="M8"/>
  <c r="AB8" s="1"/>
  <c r="L8"/>
  <c r="N8" s="1"/>
  <c r="K8"/>
  <c r="AK8" s="1"/>
  <c r="J8"/>
  <c r="AJ8" s="1"/>
  <c r="I8"/>
  <c r="AI8" s="1"/>
  <c r="H8"/>
  <c r="G8"/>
  <c r="AG8" s="1"/>
  <c r="F8"/>
  <c r="E8"/>
  <c r="AE8" s="1"/>
  <c r="D8"/>
  <c r="C8"/>
  <c r="AA8" s="1"/>
  <c r="B8"/>
  <c r="AD8" s="1"/>
  <c r="AT7"/>
  <c r="AO7"/>
  <c r="AJ7"/>
  <c r="AE7"/>
  <c r="Y7"/>
  <c r="X7"/>
  <c r="W7"/>
  <c r="AS7" s="1"/>
  <c r="V7"/>
  <c r="AR7" s="1"/>
  <c r="U7"/>
  <c r="AP7" s="1"/>
  <c r="S7"/>
  <c r="R7"/>
  <c r="T7" s="1"/>
  <c r="Q7"/>
  <c r="AN7" s="1"/>
  <c r="P7"/>
  <c r="O7"/>
  <c r="N7"/>
  <c r="M7"/>
  <c r="AB7" s="1"/>
  <c r="L7"/>
  <c r="AL7" s="1"/>
  <c r="K7"/>
  <c r="AK7" s="1"/>
  <c r="J7"/>
  <c r="I7"/>
  <c r="AI7" s="1"/>
  <c r="H7"/>
  <c r="AH7" s="1"/>
  <c r="G7"/>
  <c r="AG7" s="1"/>
  <c r="F7"/>
  <c r="E7"/>
  <c r="C7"/>
  <c r="AA7" s="1"/>
  <c r="B7"/>
  <c r="AD7" s="1"/>
  <c r="AR6"/>
  <c r="AL6"/>
  <c r="AH6"/>
  <c r="Y6"/>
  <c r="X6"/>
  <c r="AT6" s="1"/>
  <c r="W6"/>
  <c r="AS6" s="1"/>
  <c r="V6"/>
  <c r="U6"/>
  <c r="AP6" s="1"/>
  <c r="T6"/>
  <c r="S6"/>
  <c r="R6"/>
  <c r="AO6" s="1"/>
  <c r="Q6"/>
  <c r="AN6" s="1"/>
  <c r="P6"/>
  <c r="O6"/>
  <c r="M6"/>
  <c r="AB6" s="1"/>
  <c r="L6"/>
  <c r="N6" s="1"/>
  <c r="K6"/>
  <c r="AK6" s="1"/>
  <c r="J6"/>
  <c r="AJ6" s="1"/>
  <c r="I6"/>
  <c r="AI6" s="1"/>
  <c r="H6"/>
  <c r="G6"/>
  <c r="AG6" s="1"/>
  <c r="F6"/>
  <c r="E6"/>
  <c r="AE6" s="1"/>
  <c r="D6"/>
  <c r="C6"/>
  <c r="AA6" s="1"/>
  <c r="B6"/>
  <c r="AD6" s="1"/>
  <c r="AT5"/>
  <c r="AO5"/>
  <c r="AJ5"/>
  <c r="AE5"/>
  <c r="Y5"/>
  <c r="X5"/>
  <c r="W5"/>
  <c r="W32" s="1"/>
  <c r="V5"/>
  <c r="V31" s="1"/>
  <c r="U5"/>
  <c r="AP5" s="1"/>
  <c r="S5"/>
  <c r="S32" s="1"/>
  <c r="R5"/>
  <c r="R31" s="1"/>
  <c r="Q5"/>
  <c r="P5"/>
  <c r="O5"/>
  <c r="O32" s="1"/>
  <c r="N5"/>
  <c r="M5"/>
  <c r="AB5" s="1"/>
  <c r="L5"/>
  <c r="K5"/>
  <c r="K32" s="1"/>
  <c r="J5"/>
  <c r="J31" s="1"/>
  <c r="I5"/>
  <c r="H5"/>
  <c r="G5"/>
  <c r="G32" s="1"/>
  <c r="F5"/>
  <c r="F31" s="1"/>
  <c r="E5"/>
  <c r="C5"/>
  <c r="C32" s="1"/>
  <c r="B5"/>
  <c r="B31" s="1"/>
  <c r="AA5" l="1"/>
  <c r="D24"/>
  <c r="AA24"/>
  <c r="G31"/>
  <c r="W31"/>
  <c r="D5"/>
  <c r="H32"/>
  <c r="H31"/>
  <c r="L32"/>
  <c r="L31"/>
  <c r="P32"/>
  <c r="P31"/>
  <c r="T5"/>
  <c r="X32"/>
  <c r="X31"/>
  <c r="AG5"/>
  <c r="AK5"/>
  <c r="Z6"/>
  <c r="AC6" s="1"/>
  <c r="D7"/>
  <c r="Z8"/>
  <c r="AC8" s="1"/>
  <c r="D9"/>
  <c r="Z10"/>
  <c r="AC10" s="1"/>
  <c r="D11"/>
  <c r="Z12"/>
  <c r="AC12" s="1"/>
  <c r="AD12"/>
  <c r="D13"/>
  <c r="N14"/>
  <c r="N32" s="1"/>
  <c r="Z14"/>
  <c r="AC14" s="1"/>
  <c r="AD14"/>
  <c r="D15"/>
  <c r="N16"/>
  <c r="Z16"/>
  <c r="AC16" s="1"/>
  <c r="AD16"/>
  <c r="T17"/>
  <c r="N22"/>
  <c r="T23"/>
  <c r="D26"/>
  <c r="AA26"/>
  <c r="K31"/>
  <c r="B32"/>
  <c r="R32"/>
  <c r="E32"/>
  <c r="E31"/>
  <c r="I32"/>
  <c r="I31"/>
  <c r="M32"/>
  <c r="M31"/>
  <c r="Q32"/>
  <c r="Q31"/>
  <c r="U32"/>
  <c r="U31"/>
  <c r="Y32"/>
  <c r="Y31"/>
  <c r="AH5"/>
  <c r="AL5"/>
  <c r="AR5"/>
  <c r="AL11"/>
  <c r="AO12"/>
  <c r="AL13"/>
  <c r="AD17"/>
  <c r="Z17"/>
  <c r="AC17" s="1"/>
  <c r="D17"/>
  <c r="AB19"/>
  <c r="D20"/>
  <c r="AA20"/>
  <c r="O31"/>
  <c r="F32"/>
  <c r="V32"/>
  <c r="Z5"/>
  <c r="AD5"/>
  <c r="AI5"/>
  <c r="AN5"/>
  <c r="AS5"/>
  <c r="Z7"/>
  <c r="AC7" s="1"/>
  <c r="Z9"/>
  <c r="AC9" s="1"/>
  <c r="Z11"/>
  <c r="AC11" s="1"/>
  <c r="Z13"/>
  <c r="AC13" s="1"/>
  <c r="Z15"/>
  <c r="AC15" s="1"/>
  <c r="N18"/>
  <c r="T19"/>
  <c r="AB21"/>
  <c r="D22"/>
  <c r="AA22"/>
  <c r="N26"/>
  <c r="N28"/>
  <c r="C31"/>
  <c r="S31"/>
  <c r="J32"/>
  <c r="Z18"/>
  <c r="AC18" s="1"/>
  <c r="D19"/>
  <c r="Z20"/>
  <c r="AC20" s="1"/>
  <c r="D21"/>
  <c r="Z22"/>
  <c r="AC22" s="1"/>
  <c r="D23"/>
  <c r="Z24"/>
  <c r="D25"/>
  <c r="Z26"/>
  <c r="AC26" s="1"/>
  <c r="D27"/>
  <c r="AB27"/>
  <c r="Z28"/>
  <c r="AA28"/>
  <c r="AO28"/>
  <c r="Z19"/>
  <c r="Z21"/>
  <c r="AC21" s="1"/>
  <c r="Z23"/>
  <c r="AC23" s="1"/>
  <c r="Z25"/>
  <c r="AC25" s="1"/>
  <c r="Z27"/>
  <c r="AC27" s="1"/>
  <c r="Z31" l="1"/>
  <c r="AR34" s="1"/>
  <c r="Z32"/>
  <c r="AR36" s="1"/>
  <c r="AR37" s="1"/>
  <c r="AC5"/>
  <c r="D32"/>
  <c r="D31"/>
  <c r="AC28"/>
  <c r="N31"/>
  <c r="T32"/>
  <c r="T31"/>
  <c r="AC19"/>
  <c r="AC24"/>
</calcChain>
</file>

<file path=xl/sharedStrings.xml><?xml version="1.0" encoding="utf-8"?>
<sst xmlns="http://schemas.openxmlformats.org/spreadsheetml/2006/main" count="113" uniqueCount="86">
  <si>
    <t>GULBARGA ELECTRICITY SUPPLY COMPANY LIMITED</t>
  </si>
  <si>
    <t>Hours</t>
  </si>
  <si>
    <t>Itagi</t>
  </si>
  <si>
    <t>Bellary (Alipur)</t>
  </si>
  <si>
    <t>Kudalgi</t>
  </si>
  <si>
    <t>Raichur</t>
  </si>
  <si>
    <t>Lingasugur</t>
  </si>
  <si>
    <t>Sindnoor</t>
  </si>
  <si>
    <t>Munirabad</t>
  </si>
  <si>
    <t>Kushtagi</t>
  </si>
  <si>
    <t>Halvarthi</t>
  </si>
  <si>
    <t>Gangavati</t>
  </si>
  <si>
    <t>Kapnoor</t>
  </si>
  <si>
    <t>Shahabad</t>
  </si>
  <si>
    <t>Sedam</t>
  </si>
  <si>
    <t>Humnabad</t>
  </si>
  <si>
    <t>Halbarga</t>
  </si>
  <si>
    <t>Shahapur</t>
  </si>
  <si>
    <t>HT Kalyani</t>
  </si>
  <si>
    <t>GESCOM Total</t>
  </si>
  <si>
    <t>BESCOM Total</t>
  </si>
  <si>
    <t>HESCOM Total</t>
  </si>
  <si>
    <t>Total</t>
  </si>
  <si>
    <t>GESCOM</t>
  </si>
  <si>
    <t>From BESCOM</t>
  </si>
  <si>
    <t>Mallat</t>
  </si>
  <si>
    <t>HESCOM</t>
  </si>
  <si>
    <t>Itagi 
(-5-5+5+5+8)</t>
  </si>
  <si>
    <t>Alipur 
(-14+10+20+5-5-10+15)</t>
  </si>
  <si>
    <r>
      <t>Raichur 
(-10-10-5-5-10+</t>
    </r>
    <r>
      <rPr>
        <b/>
        <sz val="10"/>
        <color rgb="FFFF0000"/>
        <rFont val="Bookman Old Style"/>
        <family val="1"/>
      </rPr>
      <t>10)</t>
    </r>
  </si>
  <si>
    <t xml:space="preserve">Mallat </t>
  </si>
  <si>
    <r>
      <t>Lingasugur (-5-10-8+5+</t>
    </r>
    <r>
      <rPr>
        <b/>
        <sz val="10"/>
        <color rgb="FFFF0000"/>
        <rFont val="Bookman Old Style"/>
        <family val="1"/>
      </rPr>
      <t>7</t>
    </r>
    <r>
      <rPr>
        <b/>
        <sz val="10"/>
        <color indexed="8"/>
        <rFont val="Bookman Old Style"/>
        <family val="1"/>
      </rPr>
      <t>)</t>
    </r>
  </si>
  <si>
    <t>Sindhanur
 (-10+10+15-5-10+5-15+10)</t>
  </si>
  <si>
    <t>Munirabad (+10+14-5-5-5+15-10-20)</t>
  </si>
  <si>
    <t>Kusthgi
(+5)</t>
  </si>
  <si>
    <t>Kapnoor (+5+10-10)</t>
  </si>
  <si>
    <t>Shahabad
(+5+5)</t>
  </si>
  <si>
    <t>Sedam
(+5-5-5)</t>
  </si>
  <si>
    <t>ORIENT</t>
  </si>
  <si>
    <t>Humnabad 
(-5-20)</t>
  </si>
  <si>
    <t>Halbarga (+20)</t>
  </si>
  <si>
    <t>Shahapur
 (-10+5+5)</t>
  </si>
  <si>
    <t>00 to 01</t>
  </si>
  <si>
    <t>01 to 02</t>
  </si>
  <si>
    <t>02 to 03</t>
  </si>
  <si>
    <t>03 to 04</t>
  </si>
  <si>
    <t>04 to 05</t>
  </si>
  <si>
    <t>05 to 06</t>
  </si>
  <si>
    <t>06 to 07</t>
  </si>
  <si>
    <t>07 to 08</t>
  </si>
  <si>
    <t>08 to 09</t>
  </si>
  <si>
    <t>09 to 10</t>
  </si>
  <si>
    <t>10 to 11</t>
  </si>
  <si>
    <t>11 to 12</t>
  </si>
  <si>
    <t>12 to 13</t>
  </si>
  <si>
    <t>13 to 14</t>
  </si>
  <si>
    <t>14 to 15</t>
  </si>
  <si>
    <t>15 to 16</t>
  </si>
  <si>
    <t>16 to 17</t>
  </si>
  <si>
    <t>17 to 18</t>
  </si>
  <si>
    <t>18 to 19</t>
  </si>
  <si>
    <t xml:space="preserve">19 to 20 </t>
  </si>
  <si>
    <t>20 to 21</t>
  </si>
  <si>
    <t>21 to 22</t>
  </si>
  <si>
    <t>22 to 23</t>
  </si>
  <si>
    <t>23 to 24</t>
  </si>
  <si>
    <t>ITTAGI</t>
  </si>
  <si>
    <t>BESCOM</t>
  </si>
  <si>
    <t>TOTAL</t>
  </si>
  <si>
    <t>Bellary</t>
  </si>
  <si>
    <t>Millat</t>
  </si>
  <si>
    <t>Sindanoor</t>
  </si>
  <si>
    <t>Kushatgi</t>
  </si>
  <si>
    <t>Min</t>
  </si>
  <si>
    <t>Max</t>
  </si>
  <si>
    <t>Note:</t>
  </si>
  <si>
    <t>1) As Chief Engineer (Electy) O&amp;M, Bellary, 5 MW from 220 kV Sindhanur and 5 MW from 220 kV Munirabad in re-allocated to Alipur 220 kV Sub-Division.</t>
  </si>
  <si>
    <t>2) As per the direction of the Chief Engineer (Electy) O&amp;M, Bellary on 20-09-2012, totally 20 MW of Load is to be re-allocate to 220 kV Alipur by diverting the same, 5 MW from 220 kV Munirabad, 5 MW from 220 kV Itagi and 10 MW from 220 kV Sindhanur.</t>
  </si>
  <si>
    <t>3) As per the kind direction of EE (El), O&amp;M Raichur 5 MW of load is diverted to 220 kV Sindhanur and deducting same from 220 kV Raichur</t>
  </si>
  <si>
    <t>4) As per kind direction of Chief Engineer (Electy) O&amp;M, Bellary, deducting by 10 MW from 220 kV Lingasugur and diverted 5 MW each to 220 kV Alipur and 220 kV Itagi.  Deducting 5 MW from 220 kV Munirabad and same is re-allocated to 220 kV Itagi (Itagi-10 MW added and Alipur-5 MW added).</t>
  </si>
  <si>
    <t>5) Due to NHAI Work load of MBD Line-I &amp; II is diverted 8 MW on 220 kV Itagi, 38 MW on 220 kV Alipur and 29 MW on 220 kV Sindhanur from 5-10-2012 to 10-10-2012 at 12:30 pm.</t>
  </si>
  <si>
    <t>6) Load of 220 kV Munirabad is normalized on 10-10-12 at about 12:30 pm</t>
  </si>
  <si>
    <t>7) As per message received on 24/11/2012 additional load allocated to 220 kV Rural Sub-Division Raichur.</t>
  </si>
  <si>
    <t>8) 220 kV Halabarga Station is commissioned on 14/12/2012.  Hence, load has been allocated from 25/12/2012.</t>
  </si>
  <si>
    <t xml:space="preserve"> </t>
  </si>
  <si>
    <t xml:space="preserve">   HOURLY LOAD ALLOCATION WITH RESPECT TO GENERATION AVAILABILITY  FOR 01 &amp; 02.05.2022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</si>
</sst>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0.000"/>
    <numFmt numFmtId="167" formatCode="0.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rgb="FFFF0000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8"/>
      <name val="Bookman Old Style"/>
      <family val="1"/>
    </font>
    <font>
      <b/>
      <sz val="10"/>
      <color rgb="FFFF0000"/>
      <name val="Bookman Old Style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  <font>
      <sz val="10"/>
      <name val="Bookman Old Style"/>
      <family val="1"/>
    </font>
    <font>
      <sz val="9"/>
      <color indexed="8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Algerian"/>
      <family val="5"/>
    </font>
    <font>
      <b/>
      <sz val="8"/>
      <color indexed="8"/>
      <name val="Bookman Old Style"/>
      <family val="1"/>
    </font>
    <font>
      <sz val="11"/>
      <color rgb="FF363636"/>
      <name val="Segoe UI"/>
      <family val="2"/>
    </font>
    <font>
      <b/>
      <sz val="11"/>
      <color indexed="8"/>
      <name val="Bookman Old Style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</cellStyleXfs>
  <cellXfs count="99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" fontId="2" fillId="2" borderId="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vertical="center" wrapText="1"/>
    </xf>
    <xf numFmtId="16" fontId="2" fillId="2" borderId="4" xfId="0" applyNumberFormat="1" applyFont="1" applyFill="1" applyBorder="1" applyAlignment="1">
      <alignment vertical="center" wrapText="1"/>
    </xf>
    <xf numFmtId="1" fontId="8" fillId="0" borderId="0" xfId="0" applyNumberFormat="1" applyFont="1" applyAlignment="1">
      <alignment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16" fontId="2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1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/>
    <xf numFmtId="0" fontId="2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</cellXfs>
  <cellStyles count="11">
    <cellStyle name="Comma 2" xfId="1"/>
    <cellStyle name="Comma 2 2" xfId="8"/>
    <cellStyle name="Comma 3" xfId="2"/>
    <cellStyle name="Comma 3 2" xfId="9"/>
    <cellStyle name="Normal" xfId="0" builtinId="0"/>
    <cellStyle name="Normal 2" xfId="3"/>
    <cellStyle name="Normal 2 2" xfId="4"/>
    <cellStyle name="Normal 2 2 2" xfId="5"/>
    <cellStyle name="Normal 3" xfId="6"/>
    <cellStyle name="Normal 4" xfId="10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nd%20allo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0.2016 (2)"/>
      <sheetName val="GRAP-2016"/>
      <sheetName val="GRAPH SCADA"/>
      <sheetName val="17.10.2016 (3)"/>
      <sheetName val="21.0222022"/>
      <sheetName val="GRAPH-2021 "/>
      <sheetName val="SCADA GRAPH-2021 "/>
      <sheetName val="GEN &amp; RE  GRAPH-2021"/>
      <sheetName val="Cumulative JAN-2021    "/>
      <sheetName val="AS PER scada log JAN-2021    "/>
      <sheetName val="ALLOCATED - ACTUAL"/>
      <sheetName val="21-02-2022"/>
      <sheetName val="fetch "/>
      <sheetName val="1"/>
      <sheetName val="2"/>
      <sheetName val="3"/>
      <sheetName val="5"/>
      <sheetName val="4"/>
      <sheetName val="sahabad "/>
      <sheetName val="MUDHGAL"/>
      <sheetName val="Sheet1"/>
      <sheetName val="Sheet2"/>
      <sheetName val="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2</v>
          </cell>
          <cell r="H34">
            <v>2</v>
          </cell>
          <cell r="I34">
            <v>2</v>
          </cell>
          <cell r="J34">
            <v>2</v>
          </cell>
          <cell r="K34">
            <v>2</v>
          </cell>
          <cell r="L34">
            <v>2</v>
          </cell>
          <cell r="M34">
            <v>3</v>
          </cell>
          <cell r="N34">
            <v>3</v>
          </cell>
          <cell r="O34">
            <v>2</v>
          </cell>
          <cell r="P34">
            <v>2</v>
          </cell>
          <cell r="Q34">
            <v>2</v>
          </cell>
          <cell r="R34">
            <v>3</v>
          </cell>
          <cell r="S34">
            <v>2</v>
          </cell>
          <cell r="T34">
            <v>2</v>
          </cell>
          <cell r="U34">
            <v>3</v>
          </cell>
          <cell r="V34">
            <v>3</v>
          </cell>
          <cell r="W34">
            <v>2</v>
          </cell>
          <cell r="X34">
            <v>2</v>
          </cell>
          <cell r="Y34">
            <v>1</v>
          </cell>
          <cell r="Z34">
            <v>1</v>
          </cell>
        </row>
        <row r="100">
          <cell r="C100">
            <v>14</v>
          </cell>
          <cell r="D100">
            <v>14</v>
          </cell>
          <cell r="E100">
            <v>14</v>
          </cell>
          <cell r="F100">
            <v>14</v>
          </cell>
          <cell r="G100">
            <v>14</v>
          </cell>
          <cell r="H100">
            <v>14</v>
          </cell>
          <cell r="I100">
            <v>14</v>
          </cell>
          <cell r="J100">
            <v>2</v>
          </cell>
          <cell r="K100">
            <v>-18</v>
          </cell>
          <cell r="L100">
            <v>-40</v>
          </cell>
          <cell r="M100">
            <v>-44</v>
          </cell>
          <cell r="N100">
            <v>-48</v>
          </cell>
          <cell r="O100">
            <v>-42</v>
          </cell>
          <cell r="P100">
            <v>-44</v>
          </cell>
          <cell r="Q100">
            <v>-26</v>
          </cell>
          <cell r="R100">
            <v>-14</v>
          </cell>
          <cell r="S100">
            <v>8</v>
          </cell>
          <cell r="T100">
            <v>28</v>
          </cell>
          <cell r="U100">
            <v>30</v>
          </cell>
          <cell r="V100">
            <v>34</v>
          </cell>
          <cell r="W100">
            <v>32</v>
          </cell>
          <cell r="X100">
            <v>28</v>
          </cell>
          <cell r="Y100">
            <v>36</v>
          </cell>
          <cell r="Z100">
            <v>34</v>
          </cell>
        </row>
        <row r="186">
          <cell r="C186">
            <v>18</v>
          </cell>
          <cell r="D186">
            <v>17</v>
          </cell>
          <cell r="E186">
            <v>22</v>
          </cell>
          <cell r="F186">
            <v>23</v>
          </cell>
          <cell r="G186">
            <v>24</v>
          </cell>
          <cell r="H186">
            <v>25</v>
          </cell>
          <cell r="I186">
            <v>24</v>
          </cell>
          <cell r="J186">
            <v>23</v>
          </cell>
          <cell r="K186">
            <v>21</v>
          </cell>
          <cell r="L186">
            <v>31</v>
          </cell>
          <cell r="N186">
            <v>33</v>
          </cell>
          <cell r="O186">
            <v>18</v>
          </cell>
          <cell r="P186">
            <v>17</v>
          </cell>
          <cell r="Q186">
            <v>18</v>
          </cell>
          <cell r="R186">
            <v>4</v>
          </cell>
          <cell r="S186">
            <v>1</v>
          </cell>
          <cell r="T186">
            <v>1</v>
          </cell>
          <cell r="U186">
            <v>2</v>
          </cell>
          <cell r="V186">
            <v>3</v>
          </cell>
          <cell r="W186">
            <v>3</v>
          </cell>
          <cell r="X186">
            <v>3</v>
          </cell>
          <cell r="Y186">
            <v>3</v>
          </cell>
          <cell r="Z186">
            <v>2</v>
          </cell>
        </row>
      </sheetData>
      <sheetData sheetId="12"/>
      <sheetData sheetId="13"/>
      <sheetData sheetId="14">
        <row r="117">
          <cell r="C117">
            <v>39.137271416550611</v>
          </cell>
          <cell r="D117">
            <v>119.36867782047936</v>
          </cell>
          <cell r="E117">
            <v>22.503931064516603</v>
          </cell>
          <cell r="F117">
            <v>84.145133545583803</v>
          </cell>
          <cell r="G117">
            <v>27.396089991585427</v>
          </cell>
          <cell r="H117">
            <v>33.266680704068023</v>
          </cell>
          <cell r="I117">
            <v>78.274542833101222</v>
          </cell>
          <cell r="J117">
            <v>119.36867782047936</v>
          </cell>
          <cell r="K117">
            <v>36.201976060309313</v>
          </cell>
          <cell r="L117">
            <v>41.094134987378141</v>
          </cell>
          <cell r="M117">
            <v>5.8705907124825911</v>
          </cell>
          <cell r="N117">
            <v>107.62749639551419</v>
          </cell>
          <cell r="O117">
            <v>80.231406403928744</v>
          </cell>
          <cell r="P117">
            <v>66.533361408136045</v>
          </cell>
          <cell r="Q117">
            <v>56.749043553998384</v>
          </cell>
          <cell r="R117">
            <v>88.058860687238877</v>
          </cell>
          <cell r="S117">
            <v>88.058860687238877</v>
          </cell>
          <cell r="T117">
            <v>56.749043553998384</v>
          </cell>
        </row>
        <row r="118">
          <cell r="C118">
            <v>39.800203561779043</v>
          </cell>
          <cell r="D118">
            <v>121.39062086342607</v>
          </cell>
          <cell r="E118">
            <v>22.885117048022948</v>
          </cell>
          <cell r="F118">
            <v>85.570437657824925</v>
          </cell>
          <cell r="G118">
            <v>27.860142493245323</v>
          </cell>
          <cell r="H118">
            <v>33.830173027512188</v>
          </cell>
          <cell r="I118">
            <v>79.600407123558085</v>
          </cell>
          <cell r="J118">
            <v>121.39062086342607</v>
          </cell>
          <cell r="K118">
            <v>36.815188294645608</v>
          </cell>
          <cell r="L118">
            <v>41.790213739867987</v>
          </cell>
          <cell r="M118">
            <v>5.9700305342668551</v>
          </cell>
          <cell r="N118">
            <v>109.45055979489236</v>
          </cell>
          <cell r="O118">
            <v>81.590417301647022</v>
          </cell>
          <cell r="P118">
            <v>67.660346055024377</v>
          </cell>
          <cell r="Q118">
            <v>57.710295164579605</v>
          </cell>
          <cell r="R118">
            <v>89.550458014002842</v>
          </cell>
          <cell r="S118">
            <v>89.550458014002842</v>
          </cell>
          <cell r="T118">
            <v>57.710295164579605</v>
          </cell>
        </row>
        <row r="119">
          <cell r="C119">
            <v>39.655730245283131</v>
          </cell>
          <cell r="D119">
            <v>120.94997724811356</v>
          </cell>
          <cell r="E119">
            <v>22.802044891037802</v>
          </cell>
          <cell r="F119">
            <v>85.259820027358728</v>
          </cell>
          <cell r="G119">
            <v>27.759011171698191</v>
          </cell>
          <cell r="H119">
            <v>33.707370708490664</v>
          </cell>
          <cell r="I119">
            <v>79.311460490566262</v>
          </cell>
          <cell r="J119">
            <v>120.94997724811356</v>
          </cell>
          <cell r="K119">
            <v>36.681550476886898</v>
          </cell>
          <cell r="L119">
            <v>41.638516757547286</v>
          </cell>
          <cell r="M119">
            <v>5.9483595367924691</v>
          </cell>
          <cell r="N119">
            <v>109.05325817452862</v>
          </cell>
          <cell r="O119">
            <v>81.294247002830417</v>
          </cell>
          <cell r="P119">
            <v>67.414741416981329</v>
          </cell>
          <cell r="Q119">
            <v>57.500808855660537</v>
          </cell>
          <cell r="R119">
            <v>89.225393051887053</v>
          </cell>
          <cell r="S119">
            <v>89.225393051887053</v>
          </cell>
          <cell r="T119">
            <v>57.500808855660537</v>
          </cell>
        </row>
        <row r="120">
          <cell r="C120">
            <v>39.728028076823428</v>
          </cell>
          <cell r="D120">
            <v>121.17048563431143</v>
          </cell>
          <cell r="E120">
            <v>22.843616144173467</v>
          </cell>
          <cell r="F120">
            <v>85.415260365170354</v>
          </cell>
          <cell r="G120">
            <v>27.809619653776394</v>
          </cell>
          <cell r="H120">
            <v>33.768823865299915</v>
          </cell>
          <cell r="I120">
            <v>79.456056153646855</v>
          </cell>
          <cell r="J120">
            <v>121.17048563431143</v>
          </cell>
          <cell r="K120">
            <v>36.748425971061664</v>
          </cell>
          <cell r="L120">
            <v>41.714429480664592</v>
          </cell>
          <cell r="M120">
            <v>5.9592042115235122</v>
          </cell>
          <cell r="N120">
            <v>109.25207721126442</v>
          </cell>
          <cell r="O120">
            <v>81.442457557488012</v>
          </cell>
          <cell r="P120">
            <v>67.537647730599829</v>
          </cell>
          <cell r="Q120">
            <v>57.60564071139396</v>
          </cell>
          <cell r="R120">
            <v>89.388063172852696</v>
          </cell>
          <cell r="S120">
            <v>89.388063172852696</v>
          </cell>
          <cell r="T120">
            <v>57.60564071139396</v>
          </cell>
        </row>
        <row r="121">
          <cell r="C121">
            <v>40.299708617967561</v>
          </cell>
          <cell r="D121">
            <v>122.91411128480104</v>
          </cell>
          <cell r="E121">
            <v>23.172332455331343</v>
          </cell>
          <cell r="F121">
            <v>86.64437352863024</v>
          </cell>
          <cell r="G121">
            <v>28.209796032577287</v>
          </cell>
          <cell r="H121">
            <v>34.254752325272428</v>
          </cell>
          <cell r="I121">
            <v>80.599417235935121</v>
          </cell>
          <cell r="J121">
            <v>122.91411128480104</v>
          </cell>
          <cell r="K121">
            <v>37.277230471619987</v>
          </cell>
          <cell r="L121">
            <v>42.314694048865931</v>
          </cell>
          <cell r="M121">
            <v>6.0449562926951321</v>
          </cell>
          <cell r="N121">
            <v>110.82419869941079</v>
          </cell>
          <cell r="O121">
            <v>82.614402666833485</v>
          </cell>
          <cell r="P121">
            <v>68.509504650544855</v>
          </cell>
          <cell r="Q121">
            <v>58.434577496052952</v>
          </cell>
          <cell r="R121">
            <v>90.674344390426995</v>
          </cell>
          <cell r="S121">
            <v>90.674344390426995</v>
          </cell>
          <cell r="T121">
            <v>58.434577496052952</v>
          </cell>
        </row>
        <row r="122">
          <cell r="C122">
            <v>40.104547765188897</v>
          </cell>
          <cell r="D122">
            <v>122.31887068382612</v>
          </cell>
          <cell r="E122">
            <v>23.060114964983612</v>
          </cell>
          <cell r="F122">
            <v>86.224777695156106</v>
          </cell>
          <cell r="G122">
            <v>28.07318343563222</v>
          </cell>
          <cell r="H122">
            <v>34.088865600410564</v>
          </cell>
          <cell r="I122">
            <v>80.209095530377795</v>
          </cell>
          <cell r="J122">
            <v>122.31887068382612</v>
          </cell>
          <cell r="K122">
            <v>37.096706682799727</v>
          </cell>
          <cell r="L122">
            <v>42.109775153448332</v>
          </cell>
          <cell r="M122">
            <v>6.0156821647783332</v>
          </cell>
          <cell r="N122">
            <v>110.28750635426945</v>
          </cell>
          <cell r="O122">
            <v>82.214322918637222</v>
          </cell>
          <cell r="P122">
            <v>68.177731200821128</v>
          </cell>
          <cell r="Q122">
            <v>58.15159425952389</v>
          </cell>
          <cell r="R122">
            <v>90.235232471675005</v>
          </cell>
          <cell r="S122">
            <v>90.235232471675005</v>
          </cell>
          <cell r="T122">
            <v>58.15159425952389</v>
          </cell>
        </row>
        <row r="123">
          <cell r="C123">
            <v>41.36593089867884</v>
          </cell>
          <cell r="D123">
            <v>126.16608924097045</v>
          </cell>
          <cell r="E123">
            <v>23.785410266740332</v>
          </cell>
          <cell r="F123">
            <v>88.936751432159497</v>
          </cell>
          <cell r="G123">
            <v>28.956151629075183</v>
          </cell>
          <cell r="H123">
            <v>35.161041263877017</v>
          </cell>
          <cell r="I123">
            <v>82.731861797357681</v>
          </cell>
          <cell r="J123">
            <v>126.16608924097045</v>
          </cell>
          <cell r="K123">
            <v>38.263486081277925</v>
          </cell>
          <cell r="L123">
            <v>43.434227443612777</v>
          </cell>
          <cell r="M123">
            <v>6.204889634801825</v>
          </cell>
          <cell r="N123">
            <v>113.7563099713668</v>
          </cell>
          <cell r="O123">
            <v>84.80015834229161</v>
          </cell>
          <cell r="P123">
            <v>70.322082527754034</v>
          </cell>
          <cell r="Q123">
            <v>59.98059980308431</v>
          </cell>
          <cell r="R123">
            <v>93.073344522027384</v>
          </cell>
          <cell r="S123">
            <v>93.073344522027384</v>
          </cell>
          <cell r="T123">
            <v>59.98059980308431</v>
          </cell>
        </row>
        <row r="124">
          <cell r="C124">
            <v>44.695165055380038</v>
          </cell>
          <cell r="D124">
            <v>136.32025341890909</v>
          </cell>
          <cell r="E124">
            <v>25.699719906843519</v>
          </cell>
          <cell r="F124">
            <v>96.094604869067069</v>
          </cell>
          <cell r="G124">
            <v>31.286615538766021</v>
          </cell>
          <cell r="H124">
            <v>37.99089029707303</v>
          </cell>
          <cell r="I124">
            <v>89.390330110760075</v>
          </cell>
          <cell r="J124">
            <v>136.32025341890909</v>
          </cell>
          <cell r="K124">
            <v>41.343027676226527</v>
          </cell>
          <cell r="L124">
            <v>46.929923308149029</v>
          </cell>
          <cell r="M124">
            <v>6.7042747583070037</v>
          </cell>
          <cell r="N124">
            <v>122.91170390229509</v>
          </cell>
          <cell r="O124">
            <v>91.625088363529059</v>
          </cell>
          <cell r="P124">
            <v>75.981780594146059</v>
          </cell>
          <cell r="Q124">
            <v>64.807989330301041</v>
          </cell>
          <cell r="R124">
            <v>100.56412137460507</v>
          </cell>
          <cell r="S124">
            <v>100.56412137460507</v>
          </cell>
          <cell r="T124">
            <v>64.807989330301041</v>
          </cell>
        </row>
        <row r="125">
          <cell r="C125">
            <v>47.567756117438265</v>
          </cell>
          <cell r="D125">
            <v>145.08165615818672</v>
          </cell>
          <cell r="E125">
            <v>27.351459767527004</v>
          </cell>
          <cell r="F125">
            <v>102.27067565249226</v>
          </cell>
          <cell r="G125">
            <v>33.297429282206785</v>
          </cell>
          <cell r="H125">
            <v>40.432592699822528</v>
          </cell>
          <cell r="I125">
            <v>95.135512234876529</v>
          </cell>
          <cell r="J125">
            <v>145.08165615818672</v>
          </cell>
          <cell r="K125">
            <v>44.000174408630393</v>
          </cell>
          <cell r="L125">
            <v>49.946143923310174</v>
          </cell>
          <cell r="M125">
            <v>7.1351634176157388</v>
          </cell>
          <cell r="N125">
            <v>130.81132932295523</v>
          </cell>
          <cell r="O125">
            <v>97.513900040748425</v>
          </cell>
          <cell r="P125">
            <v>80.865185399645057</v>
          </cell>
          <cell r="Q125">
            <v>68.97324637028548</v>
          </cell>
          <cell r="R125">
            <v>107.02745126423609</v>
          </cell>
          <cell r="S125">
            <v>107.02745126423609</v>
          </cell>
          <cell r="T125">
            <v>68.97324637028548</v>
          </cell>
        </row>
        <row r="126">
          <cell r="C126">
            <v>51.958659558795034</v>
          </cell>
          <cell r="D126">
            <v>158.47391165432484</v>
          </cell>
          <cell r="E126">
            <v>29.876229246307144</v>
          </cell>
          <cell r="F126">
            <v>111.71111805140931</v>
          </cell>
          <cell r="G126">
            <v>36.37106169115652</v>
          </cell>
          <cell r="H126">
            <v>44.16486062497578</v>
          </cell>
          <cell r="I126">
            <v>103.91731911759007</v>
          </cell>
          <cell r="J126">
            <v>158.47391165432484</v>
          </cell>
          <cell r="K126">
            <v>48.061760091885404</v>
          </cell>
          <cell r="L126">
            <v>54.556592536734776</v>
          </cell>
          <cell r="M126">
            <v>7.7937989338192537</v>
          </cell>
          <cell r="N126">
            <v>142.88631378668634</v>
          </cell>
          <cell r="O126">
            <v>106.5152520955298</v>
          </cell>
          <cell r="P126">
            <v>88.329721249951561</v>
          </cell>
          <cell r="Q126">
            <v>75.340056360252788</v>
          </cell>
          <cell r="R126">
            <v>116.90698400728881</v>
          </cell>
          <cell r="S126">
            <v>116.90698400728881</v>
          </cell>
          <cell r="T126">
            <v>75.340056360252788</v>
          </cell>
        </row>
        <row r="127">
          <cell r="C127">
            <v>62.832153705659358</v>
          </cell>
          <cell r="D127">
            <v>191.63806880226102</v>
          </cell>
          <cell r="E127">
            <v>36.128488380754128</v>
          </cell>
          <cell r="F127">
            <v>135.08913046716759</v>
          </cell>
          <cell r="G127">
            <v>43.982507593961543</v>
          </cell>
          <cell r="H127">
            <v>53.407330649810454</v>
          </cell>
          <cell r="I127">
            <v>125.66430741131872</v>
          </cell>
          <cell r="J127">
            <v>191.63806880226102</v>
          </cell>
          <cell r="K127">
            <v>58.119742177734899</v>
          </cell>
          <cell r="L127">
            <v>65.973761390942315</v>
          </cell>
          <cell r="M127">
            <v>9.4248230558489023</v>
          </cell>
          <cell r="N127">
            <v>172.78842269056324</v>
          </cell>
          <cell r="O127">
            <v>128.80591509660167</v>
          </cell>
          <cell r="P127">
            <v>106.81466129962091</v>
          </cell>
          <cell r="Q127">
            <v>91.106622873206064</v>
          </cell>
          <cell r="R127">
            <v>141.37234583773355</v>
          </cell>
          <cell r="S127">
            <v>141.37234583773355</v>
          </cell>
          <cell r="T127">
            <v>91.106622873206064</v>
          </cell>
        </row>
        <row r="128">
          <cell r="C128">
            <v>65.548436108734393</v>
          </cell>
          <cell r="D128">
            <v>199.9227301316399</v>
          </cell>
          <cell r="E128">
            <v>37.690350762522272</v>
          </cell>
          <cell r="F128">
            <v>140.92913763377894</v>
          </cell>
          <cell r="G128">
            <v>45.883905276114071</v>
          </cell>
          <cell r="H128">
            <v>55.716170692424235</v>
          </cell>
          <cell r="I128">
            <v>131.09687221746879</v>
          </cell>
          <cell r="J128">
            <v>199.9227301316399</v>
          </cell>
          <cell r="K128">
            <v>60.63230340057931</v>
          </cell>
          <cell r="L128">
            <v>68.825857914171095</v>
          </cell>
          <cell r="M128">
            <v>9.8322654163101575</v>
          </cell>
          <cell r="N128">
            <v>180.25819929901957</v>
          </cell>
          <cell r="O128">
            <v>134.37429402290547</v>
          </cell>
          <cell r="P128">
            <v>111.43234138484847</v>
          </cell>
          <cell r="Q128">
            <v>95.045232357664858</v>
          </cell>
          <cell r="R128">
            <v>147.48398124465237</v>
          </cell>
          <cell r="S128">
            <v>147.48398124465237</v>
          </cell>
          <cell r="T128">
            <v>95.045232357664858</v>
          </cell>
        </row>
        <row r="129">
          <cell r="C129">
            <v>61.331278789501702</v>
          </cell>
          <cell r="D129">
            <v>187.06040030798019</v>
          </cell>
          <cell r="E129">
            <v>35.26548530396348</v>
          </cell>
          <cell r="F129">
            <v>131.86224939742866</v>
          </cell>
          <cell r="G129">
            <v>42.931895152651187</v>
          </cell>
          <cell r="H129">
            <v>52.131586971076452</v>
          </cell>
          <cell r="I129">
            <v>122.6625575790034</v>
          </cell>
          <cell r="J129">
            <v>187.06040030798019</v>
          </cell>
          <cell r="K129">
            <v>56.73143288028907</v>
          </cell>
          <cell r="L129">
            <v>64.397842728976784</v>
          </cell>
          <cell r="M129">
            <v>9.1996918184252543</v>
          </cell>
          <cell r="N129">
            <v>168.66101667112969</v>
          </cell>
          <cell r="O129">
            <v>125.72912151847846</v>
          </cell>
          <cell r="P129">
            <v>104.2631739421529</v>
          </cell>
          <cell r="Q129">
            <v>88.930354244777462</v>
          </cell>
          <cell r="R129">
            <v>137.99537727637883</v>
          </cell>
          <cell r="S129">
            <v>137.99537727637883</v>
          </cell>
          <cell r="T129">
            <v>88.930354244777462</v>
          </cell>
        </row>
        <row r="130">
          <cell r="C130">
            <v>55.200194947287592</v>
          </cell>
          <cell r="D130">
            <v>168.36059458922713</v>
          </cell>
          <cell r="E130">
            <v>31.740112094690364</v>
          </cell>
          <cell r="F130">
            <v>118.68041913666831</v>
          </cell>
          <cell r="G130">
            <v>38.640136463101307</v>
          </cell>
          <cell r="H130">
            <v>46.920165705194457</v>
          </cell>
          <cell r="I130">
            <v>110.40038989457518</v>
          </cell>
          <cell r="J130">
            <v>168.36059458922713</v>
          </cell>
          <cell r="K130">
            <v>51.060180326241017</v>
          </cell>
          <cell r="L130">
            <v>57.960204694651964</v>
          </cell>
          <cell r="M130">
            <v>8.2800292420931374</v>
          </cell>
          <cell r="N130">
            <v>151.80053610504086</v>
          </cell>
          <cell r="O130">
            <v>113.16039964193953</v>
          </cell>
          <cell r="P130">
            <v>93.840331410388913</v>
          </cell>
          <cell r="Q130">
            <v>80.040282673566992</v>
          </cell>
          <cell r="R130">
            <v>124.20043863139706</v>
          </cell>
          <cell r="S130">
            <v>124.20043863139706</v>
          </cell>
          <cell r="T130">
            <v>80.040282673566992</v>
          </cell>
        </row>
        <row r="131">
          <cell r="C131">
            <v>55.284294497894848</v>
          </cell>
          <cell r="D131">
            <v>168.61709821857929</v>
          </cell>
          <cell r="E131">
            <v>31.788469336289538</v>
          </cell>
          <cell r="F131">
            <v>118.86123317047391</v>
          </cell>
          <cell r="G131">
            <v>38.699006148526387</v>
          </cell>
          <cell r="H131">
            <v>46.991650323210628</v>
          </cell>
          <cell r="I131">
            <v>110.5685889957897</v>
          </cell>
          <cell r="J131">
            <v>168.61709821857929</v>
          </cell>
          <cell r="K131">
            <v>51.137972410552734</v>
          </cell>
          <cell r="L131">
            <v>58.048509222789583</v>
          </cell>
          <cell r="M131">
            <v>8.2926441746842254</v>
          </cell>
          <cell r="N131">
            <v>152.03180986921083</v>
          </cell>
          <cell r="O131">
            <v>113.33280372068442</v>
          </cell>
          <cell r="P131">
            <v>93.983300646421256</v>
          </cell>
          <cell r="Q131">
            <v>80.16222702194753</v>
          </cell>
          <cell r="R131">
            <v>124.38966262026341</v>
          </cell>
          <cell r="S131">
            <v>124.38966262026341</v>
          </cell>
          <cell r="T131">
            <v>80.16222702194753</v>
          </cell>
        </row>
        <row r="132">
          <cell r="C132">
            <v>51.114200009904359</v>
          </cell>
          <cell r="D132">
            <v>155.89831003020828</v>
          </cell>
          <cell r="E132">
            <v>29.390665005695002</v>
          </cell>
          <cell r="F132">
            <v>109.89553002129435</v>
          </cell>
          <cell r="G132">
            <v>35.779940006933046</v>
          </cell>
          <cell r="H132">
            <v>43.447070008418706</v>
          </cell>
          <cell r="I132">
            <v>102.22840001980872</v>
          </cell>
          <cell r="J132">
            <v>155.89831003020828</v>
          </cell>
          <cell r="K132">
            <v>47.280635009161522</v>
          </cell>
          <cell r="L132">
            <v>53.669910010399562</v>
          </cell>
          <cell r="M132">
            <v>7.6671300014856518</v>
          </cell>
          <cell r="N132">
            <v>140.56405002723699</v>
          </cell>
          <cell r="O132">
            <v>104.78411002030391</v>
          </cell>
          <cell r="P132">
            <v>86.894140016837412</v>
          </cell>
          <cell r="Q132">
            <v>74.115590014361302</v>
          </cell>
          <cell r="R132">
            <v>115.0069500222848</v>
          </cell>
          <cell r="S132">
            <v>115.0069500222848</v>
          </cell>
          <cell r="T132">
            <v>74.115590014361302</v>
          </cell>
        </row>
        <row r="133">
          <cell r="C133">
            <v>48.398133625994525</v>
          </cell>
          <cell r="D133">
            <v>147.61430755928328</v>
          </cell>
          <cell r="E133">
            <v>27.828926834946849</v>
          </cell>
          <cell r="F133">
            <v>104.05598729588822</v>
          </cell>
          <cell r="G133">
            <v>33.87869353819616</v>
          </cell>
          <cell r="H133">
            <v>41.138413582095346</v>
          </cell>
          <cell r="I133">
            <v>96.79626725198905</v>
          </cell>
          <cell r="J133">
            <v>147.61430755928328</v>
          </cell>
          <cell r="K133">
            <v>44.768273604044929</v>
          </cell>
          <cell r="L133">
            <v>50.81804030729424</v>
          </cell>
          <cell r="M133">
            <v>7.2597200438991774</v>
          </cell>
          <cell r="N133">
            <v>133.09486747148495</v>
          </cell>
          <cell r="O133">
            <v>99.216173933288758</v>
          </cell>
          <cell r="P133">
            <v>82.276827164190692</v>
          </cell>
          <cell r="Q133">
            <v>70.177293757692055</v>
          </cell>
          <cell r="R133">
            <v>108.89580065848767</v>
          </cell>
          <cell r="S133">
            <v>108.89580065848767</v>
          </cell>
          <cell r="T133">
            <v>70.177293757692055</v>
          </cell>
        </row>
        <row r="134">
          <cell r="C134">
            <v>44.564357034424063</v>
          </cell>
          <cell r="D134">
            <v>135.9212889549934</v>
          </cell>
          <cell r="E134">
            <v>25.624505294793835</v>
          </cell>
          <cell r="F134">
            <v>95.813367624011718</v>
          </cell>
          <cell r="G134">
            <v>31.195049924096839</v>
          </cell>
          <cell r="H134">
            <v>37.879703479260456</v>
          </cell>
          <cell r="I134">
            <v>89.128714068848126</v>
          </cell>
          <cell r="J134">
            <v>135.9212889549934</v>
          </cell>
          <cell r="K134">
            <v>41.222030256842253</v>
          </cell>
          <cell r="L134">
            <v>46.79257488614526</v>
          </cell>
          <cell r="M134">
            <v>6.6846535551636084</v>
          </cell>
          <cell r="N134">
            <v>122.55198184466617</v>
          </cell>
          <cell r="O134">
            <v>91.356931920569309</v>
          </cell>
          <cell r="P134">
            <v>75.759406958520913</v>
          </cell>
          <cell r="Q134">
            <v>64.618317699914883</v>
          </cell>
          <cell r="R134">
            <v>100.26980332745414</v>
          </cell>
          <cell r="S134">
            <v>100.26980332745414</v>
          </cell>
          <cell r="T134">
            <v>64.618317699914883</v>
          </cell>
        </row>
        <row r="135">
          <cell r="C135">
            <v>44.920189095924734</v>
          </cell>
          <cell r="D135">
            <v>137.00657674257045</v>
          </cell>
          <cell r="E135">
            <v>25.829108730156722</v>
          </cell>
          <cell r="F135">
            <v>96.578406556238164</v>
          </cell>
          <cell r="G135">
            <v>31.444132367147311</v>
          </cell>
          <cell r="H135">
            <v>38.18216073153603</v>
          </cell>
          <cell r="I135">
            <v>89.840378191849467</v>
          </cell>
          <cell r="J135">
            <v>137.00657674257045</v>
          </cell>
          <cell r="K135">
            <v>41.551174913730378</v>
          </cell>
          <cell r="L135">
            <v>47.166198550720964</v>
          </cell>
          <cell r="M135">
            <v>6.7380283643887093</v>
          </cell>
          <cell r="N135">
            <v>123.53052001379302</v>
          </cell>
          <cell r="O135">
            <v>92.08638764664569</v>
          </cell>
          <cell r="P135">
            <v>76.364321463072059</v>
          </cell>
          <cell r="Q135">
            <v>65.13427418909086</v>
          </cell>
          <cell r="R135">
            <v>101.07042546583065</v>
          </cell>
          <cell r="S135">
            <v>101.07042546583065</v>
          </cell>
          <cell r="T135">
            <v>65.13427418909086</v>
          </cell>
        </row>
        <row r="136">
          <cell r="C136">
            <v>42.705141290548937</v>
          </cell>
          <cell r="D136">
            <v>130.25068093617426</v>
          </cell>
          <cell r="E136">
            <v>24.555456242065638</v>
          </cell>
          <cell r="F136">
            <v>91.816053774680199</v>
          </cell>
          <cell r="G136">
            <v>29.893598903384252</v>
          </cell>
          <cell r="H136">
            <v>36.299370096966598</v>
          </cell>
          <cell r="I136">
            <v>85.410282581097874</v>
          </cell>
          <cell r="J136">
            <v>130.25068093617426</v>
          </cell>
          <cell r="K136">
            <v>39.50225569375776</v>
          </cell>
          <cell r="L136">
            <v>44.840398355076381</v>
          </cell>
          <cell r="M136">
            <v>6.4057711935823392</v>
          </cell>
          <cell r="N136">
            <v>117.43913854900957</v>
          </cell>
          <cell r="O136">
            <v>87.545539645625311</v>
          </cell>
          <cell r="P136">
            <v>72.598740193933196</v>
          </cell>
          <cell r="Q136">
            <v>61.922454871295955</v>
          </cell>
          <cell r="R136">
            <v>96.086567903735101</v>
          </cell>
          <cell r="S136">
            <v>96.086567903735101</v>
          </cell>
          <cell r="T136">
            <v>61.922454871295955</v>
          </cell>
        </row>
        <row r="137">
          <cell r="C137">
            <v>42.994479578814918</v>
          </cell>
          <cell r="D137">
            <v>131.13316271538551</v>
          </cell>
          <cell r="E137">
            <v>24.721825757818578</v>
          </cell>
          <cell r="F137">
            <v>92.438131094452061</v>
          </cell>
          <cell r="G137">
            <v>30.09613570517044</v>
          </cell>
          <cell r="H137">
            <v>36.545307641992686</v>
          </cell>
          <cell r="I137">
            <v>85.988959157629836</v>
          </cell>
          <cell r="J137">
            <v>131.13316271538551</v>
          </cell>
          <cell r="K137">
            <v>39.769893610403798</v>
          </cell>
          <cell r="L137">
            <v>45.14420355775566</v>
          </cell>
          <cell r="M137">
            <v>6.4491719368222364</v>
          </cell>
          <cell r="N137">
            <v>118.23481884174103</v>
          </cell>
          <cell r="O137">
            <v>88.138683136570563</v>
          </cell>
          <cell r="P137">
            <v>73.090615283985372</v>
          </cell>
          <cell r="Q137">
            <v>62.341995389281628</v>
          </cell>
          <cell r="R137">
            <v>96.737579052333558</v>
          </cell>
          <cell r="S137">
            <v>96.737579052333558</v>
          </cell>
          <cell r="T137">
            <v>62.341995389281628</v>
          </cell>
        </row>
        <row r="138">
          <cell r="C138">
            <v>41.809656679084739</v>
          </cell>
          <cell r="D138">
            <v>127.51945287120844</v>
          </cell>
          <cell r="E138">
            <v>24.040552590473723</v>
          </cell>
          <cell r="F138">
            <v>89.890761860032171</v>
          </cell>
          <cell r="G138">
            <v>29.26675967535931</v>
          </cell>
          <cell r="H138">
            <v>35.538208177222025</v>
          </cell>
          <cell r="I138">
            <v>83.619313358169478</v>
          </cell>
          <cell r="J138">
            <v>127.51945287120844</v>
          </cell>
          <cell r="K138">
            <v>38.673932428153378</v>
          </cell>
          <cell r="L138">
            <v>43.900139513038965</v>
          </cell>
          <cell r="M138">
            <v>6.2714485018627091</v>
          </cell>
          <cell r="N138">
            <v>114.97655586748303</v>
          </cell>
          <cell r="O138">
            <v>85.70979619212369</v>
          </cell>
          <cell r="P138">
            <v>71.076416354444049</v>
          </cell>
          <cell r="Q138">
            <v>60.624002184672861</v>
          </cell>
          <cell r="R138">
            <v>94.071727527940652</v>
          </cell>
          <cell r="S138">
            <v>94.071727527940652</v>
          </cell>
          <cell r="T138">
            <v>60.624002184672861</v>
          </cell>
        </row>
        <row r="139">
          <cell r="C139">
            <v>38.967779179187801</v>
          </cell>
          <cell r="D139">
            <v>118.85172649652279</v>
          </cell>
          <cell r="E139">
            <v>22.406473028032984</v>
          </cell>
          <cell r="F139">
            <v>83.780725235253769</v>
          </cell>
          <cell r="G139">
            <v>27.277445425431459</v>
          </cell>
          <cell r="H139">
            <v>33.122612302309633</v>
          </cell>
          <cell r="I139">
            <v>77.935558358375602</v>
          </cell>
          <cell r="J139">
            <v>118.85172649652279</v>
          </cell>
          <cell r="K139">
            <v>36.045195740748717</v>
          </cell>
          <cell r="L139">
            <v>40.916168138147185</v>
          </cell>
          <cell r="M139">
            <v>5.845166876878169</v>
          </cell>
          <cell r="N139">
            <v>107.16139274276645</v>
          </cell>
          <cell r="O139">
            <v>79.883947317334986</v>
          </cell>
          <cell r="P139">
            <v>66.245224604619267</v>
          </cell>
          <cell r="Q139">
            <v>56.50327980982231</v>
          </cell>
          <cell r="R139">
            <v>87.677503153172552</v>
          </cell>
          <cell r="S139">
            <v>87.677503153172552</v>
          </cell>
          <cell r="T139">
            <v>56.50327980982231</v>
          </cell>
        </row>
        <row r="140">
          <cell r="C140">
            <v>37.657527845122033</v>
          </cell>
          <cell r="D140">
            <v>114.85545992762221</v>
          </cell>
          <cell r="E140">
            <v>21.653078510945168</v>
          </cell>
          <cell r="F140">
            <v>80.963684867012361</v>
          </cell>
          <cell r="G140">
            <v>26.36026949158542</v>
          </cell>
          <cell r="H140">
            <v>32.00889866835373</v>
          </cell>
          <cell r="I140">
            <v>75.315055690244066</v>
          </cell>
          <cell r="J140">
            <v>114.85545992762221</v>
          </cell>
          <cell r="K140">
            <v>34.833213256737878</v>
          </cell>
          <cell r="L140">
            <v>39.540404237378134</v>
          </cell>
          <cell r="M140">
            <v>5.6486291767683046</v>
          </cell>
          <cell r="N140">
            <v>103.55820157408559</v>
          </cell>
          <cell r="O140">
            <v>77.197932082500159</v>
          </cell>
          <cell r="P140">
            <v>64.01779733670746</v>
          </cell>
          <cell r="Q140">
            <v>54.603415375426941</v>
          </cell>
          <cell r="R140">
            <v>84.729437651524577</v>
          </cell>
          <cell r="S140">
            <v>84.729437651524577</v>
          </cell>
          <cell r="T140">
            <v>54.603415375426941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SCADA%20REPORTS%20DAILY\2016\GESCOM%20RE-ALLOCATION%20-2016\Allocation%20month%20of%20Jan-2016\3)%20Hourly%20load%20Allocation%20Jan%20201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J57"/>
  <sheetViews>
    <sheetView tabSelected="1" zoomScale="70" zoomScaleNormal="70" workbookViewId="0">
      <selection activeCell="BH17" sqref="BH16:BH17"/>
    </sheetView>
  </sheetViews>
  <sheetFormatPr defaultColWidth="9.140625" defaultRowHeight="15"/>
  <cols>
    <col min="1" max="1" width="10.42578125" style="1" customWidth="1"/>
    <col min="2" max="2" width="6.5703125" style="1" customWidth="1"/>
    <col min="3" max="3" width="9.140625" style="1" customWidth="1"/>
    <col min="4" max="4" width="7.42578125" style="71" customWidth="1"/>
    <col min="5" max="8" width="7.28515625" style="1" customWidth="1"/>
    <col min="9" max="9" width="10.28515625" style="1" customWidth="1"/>
    <col min="10" max="12" width="8.85546875" style="1" customWidth="1"/>
    <col min="13" max="13" width="8.85546875" style="5" customWidth="1"/>
    <col min="14" max="14" width="7.28515625" style="71" customWidth="1"/>
    <col min="15" max="15" width="9.140625" style="71" customWidth="1"/>
    <col min="16" max="17" width="7.28515625" style="1" customWidth="1"/>
    <col min="18" max="18" width="9.85546875" style="1" customWidth="1"/>
    <col min="19" max="19" width="9.140625" style="5" customWidth="1"/>
    <col min="20" max="20" width="7.28515625" style="71" customWidth="1"/>
    <col min="21" max="21" width="7.28515625" style="1" customWidth="1"/>
    <col min="22" max="24" width="9.140625" style="1" customWidth="1"/>
    <col min="25" max="25" width="7.28515625" style="1" customWidth="1"/>
    <col min="26" max="26" width="10.28515625" style="71" customWidth="1"/>
    <col min="27" max="28" width="8.7109375" style="71" customWidth="1"/>
    <col min="29" max="29" width="7.28515625" style="71" customWidth="1"/>
    <col min="30" max="30" width="13" style="1" hidden="1" customWidth="1"/>
    <col min="31" max="32" width="15.7109375" style="1" hidden="1" customWidth="1"/>
    <col min="33" max="36" width="17.7109375" style="1" hidden="1" customWidth="1"/>
    <col min="37" max="37" width="14.7109375" style="1" hidden="1" customWidth="1"/>
    <col min="38" max="39" width="11.85546875" style="1" hidden="1" customWidth="1"/>
    <col min="40" max="40" width="11.28515625" style="1" hidden="1" customWidth="1"/>
    <col min="41" max="41" width="11.5703125" style="1" hidden="1" customWidth="1"/>
    <col min="42" max="42" width="8.5703125" style="1" hidden="1" customWidth="1"/>
    <col min="43" max="43" width="13.7109375" style="1" hidden="1" customWidth="1"/>
    <col min="44" max="44" width="15.140625" style="1" hidden="1" customWidth="1"/>
    <col min="45" max="45" width="9.7109375" style="1" hidden="1" customWidth="1"/>
    <col min="46" max="46" width="12.28515625" style="1" hidden="1" customWidth="1"/>
    <col min="47" max="53" width="9.140625" hidden="1" customWidth="1"/>
    <col min="54" max="54" width="2.5703125" customWidth="1"/>
    <col min="55" max="57" width="8.7109375" style="1" customWidth="1"/>
    <col min="58" max="58" width="8.5703125" style="1" bestFit="1" customWidth="1"/>
    <col min="59" max="60" width="8.5703125" style="1" customWidth="1"/>
    <col min="61" max="61" width="9.140625" style="1"/>
    <col min="62" max="62" width="9" style="2" bestFit="1" customWidth="1"/>
    <col min="63" max="16384" width="9.140625" style="1"/>
  </cols>
  <sheetData>
    <row r="1" spans="1:62" ht="17.2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E1" s="2"/>
      <c r="AF1" s="2"/>
      <c r="BJ1" s="1"/>
    </row>
    <row r="2" spans="1:62" ht="18.75" customHeight="1">
      <c r="A2" s="96" t="s">
        <v>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E2" s="2"/>
      <c r="AF2" s="2"/>
      <c r="BJ2" s="1"/>
    </row>
    <row r="3" spans="1:62" s="5" customFormat="1" ht="21" customHeight="1">
      <c r="A3" s="88" t="s">
        <v>1</v>
      </c>
      <c r="B3" s="97" t="s">
        <v>2</v>
      </c>
      <c r="C3" s="97"/>
      <c r="D3" s="97"/>
      <c r="E3" s="88" t="s">
        <v>3</v>
      </c>
      <c r="F3" s="88" t="s">
        <v>4</v>
      </c>
      <c r="G3" s="98" t="s">
        <v>5</v>
      </c>
      <c r="H3" s="86"/>
      <c r="I3" s="98" t="s">
        <v>6</v>
      </c>
      <c r="J3" s="88" t="s">
        <v>7</v>
      </c>
      <c r="K3" s="88" t="s">
        <v>8</v>
      </c>
      <c r="L3" s="92" t="s">
        <v>9</v>
      </c>
      <c r="M3" s="92"/>
      <c r="N3" s="92"/>
      <c r="O3" s="88" t="s">
        <v>10</v>
      </c>
      <c r="P3" s="93" t="s">
        <v>11</v>
      </c>
      <c r="Q3" s="88" t="s">
        <v>12</v>
      </c>
      <c r="R3" s="92" t="s">
        <v>13</v>
      </c>
      <c r="S3" s="92"/>
      <c r="T3" s="92"/>
      <c r="U3" s="88" t="s">
        <v>14</v>
      </c>
      <c r="V3" s="88" t="s">
        <v>15</v>
      </c>
      <c r="W3" s="88" t="s">
        <v>16</v>
      </c>
      <c r="X3" s="88" t="s">
        <v>17</v>
      </c>
      <c r="Y3" s="88" t="s">
        <v>18</v>
      </c>
      <c r="Z3" s="88" t="s">
        <v>19</v>
      </c>
      <c r="AA3" s="88" t="s">
        <v>20</v>
      </c>
      <c r="AB3" s="88" t="s">
        <v>21</v>
      </c>
      <c r="AC3" s="88" t="s">
        <v>22</v>
      </c>
      <c r="AD3" s="3"/>
      <c r="AE3" s="4"/>
      <c r="AF3" s="4"/>
      <c r="AL3" s="6"/>
      <c r="AM3" s="6"/>
    </row>
    <row r="4" spans="1:62" s="12" customFormat="1" ht="87.75" customHeight="1">
      <c r="A4" s="88"/>
      <c r="B4" s="8" t="s">
        <v>23</v>
      </c>
      <c r="C4" s="8" t="s">
        <v>24</v>
      </c>
      <c r="D4" s="8" t="s">
        <v>22</v>
      </c>
      <c r="E4" s="88"/>
      <c r="F4" s="88"/>
      <c r="G4" s="98"/>
      <c r="H4" s="86" t="s">
        <v>25</v>
      </c>
      <c r="I4" s="98"/>
      <c r="J4" s="88"/>
      <c r="K4" s="88"/>
      <c r="L4" s="8" t="s">
        <v>23</v>
      </c>
      <c r="M4" s="8" t="s">
        <v>26</v>
      </c>
      <c r="N4" s="8" t="s">
        <v>22</v>
      </c>
      <c r="O4" s="88"/>
      <c r="P4" s="94"/>
      <c r="Q4" s="88"/>
      <c r="R4" s="8" t="s">
        <v>23</v>
      </c>
      <c r="S4" s="8" t="s">
        <v>26</v>
      </c>
      <c r="T4" s="8" t="s">
        <v>22</v>
      </c>
      <c r="U4" s="88"/>
      <c r="V4" s="88"/>
      <c r="W4" s="88"/>
      <c r="X4" s="88"/>
      <c r="Y4" s="88"/>
      <c r="Z4" s="88"/>
      <c r="AA4" s="88"/>
      <c r="AB4" s="88"/>
      <c r="AC4" s="88"/>
      <c r="AD4" s="9" t="s">
        <v>27</v>
      </c>
      <c r="AE4" s="10" t="s">
        <v>28</v>
      </c>
      <c r="AF4" s="10" t="s">
        <v>4</v>
      </c>
      <c r="AG4" s="10" t="s">
        <v>29</v>
      </c>
      <c r="AH4" s="10" t="s">
        <v>30</v>
      </c>
      <c r="AI4" s="10" t="s">
        <v>31</v>
      </c>
      <c r="AJ4" s="10" t="s">
        <v>32</v>
      </c>
      <c r="AK4" s="10" t="s">
        <v>33</v>
      </c>
      <c r="AL4" s="11" t="s">
        <v>34</v>
      </c>
      <c r="AM4" s="11" t="s">
        <v>10</v>
      </c>
      <c r="AN4" s="11" t="s">
        <v>35</v>
      </c>
      <c r="AO4" s="10" t="s">
        <v>36</v>
      </c>
      <c r="AP4" s="11" t="s">
        <v>37</v>
      </c>
      <c r="AQ4" s="11" t="s">
        <v>38</v>
      </c>
      <c r="AR4" s="9" t="s">
        <v>39</v>
      </c>
      <c r="AS4" s="9" t="s">
        <v>40</v>
      </c>
      <c r="AT4" s="9" t="s">
        <v>41</v>
      </c>
    </row>
    <row r="5" spans="1:62" s="5" customFormat="1" ht="17.25" customHeight="1">
      <c r="A5" s="13" t="s">
        <v>42</v>
      </c>
      <c r="B5" s="14">
        <f>'[1]2'!C117</f>
        <v>39.137271416550611</v>
      </c>
      <c r="C5" s="15">
        <f>'[1]21-02-2022'!C34</f>
        <v>0</v>
      </c>
      <c r="D5" s="16">
        <f>B5+C5</f>
        <v>39.137271416550611</v>
      </c>
      <c r="E5" s="14">
        <f>'[1]2'!D117</f>
        <v>119.36867782047936</v>
      </c>
      <c r="F5" s="14">
        <f>'[1]2'!E117</f>
        <v>22.503931064516603</v>
      </c>
      <c r="G5" s="14">
        <f>'[1]2'!F117</f>
        <v>84.145133545583803</v>
      </c>
      <c r="H5" s="14">
        <f>'[1]2'!G117</f>
        <v>27.396089991585427</v>
      </c>
      <c r="I5" s="14">
        <f>'[1]2'!H117</f>
        <v>33.266680704068023</v>
      </c>
      <c r="J5" s="14">
        <f>'[1]2'!I117</f>
        <v>78.274542833101222</v>
      </c>
      <c r="K5" s="14">
        <f>'[1]2'!J117</f>
        <v>119.36867782047936</v>
      </c>
      <c r="L5" s="14">
        <f>'[1]2'!K117</f>
        <v>36.201976060309313</v>
      </c>
      <c r="M5" s="17">
        <f>'[1]21-02-2022'!C100</f>
        <v>14</v>
      </c>
      <c r="N5" s="18">
        <f>L5+M5</f>
        <v>50.201976060309313</v>
      </c>
      <c r="O5" s="14">
        <f>'[1]2'!L117</f>
        <v>41.094134987378141</v>
      </c>
      <c r="P5" s="14">
        <f>'[1]2'!M117</f>
        <v>5.8705907124825911</v>
      </c>
      <c r="Q5" s="14">
        <f>'[1]2'!N117</f>
        <v>107.62749639551419</v>
      </c>
      <c r="R5" s="14">
        <f>'[1]2'!O117</f>
        <v>80.231406403928744</v>
      </c>
      <c r="S5" s="80">
        <f>'[1]21-02-2022'!C186</f>
        <v>18</v>
      </c>
      <c r="T5" s="19">
        <f>R5+S5</f>
        <v>98.231406403928744</v>
      </c>
      <c r="U5" s="14">
        <f>'[1]2'!P117</f>
        <v>66.533361408136045</v>
      </c>
      <c r="V5" s="14">
        <f>'[1]2'!Q117</f>
        <v>56.749043553998384</v>
      </c>
      <c r="W5" s="14">
        <f>'[1]2'!R117</f>
        <v>88.058860687238877</v>
      </c>
      <c r="X5" s="14">
        <f>'[1]2'!S117</f>
        <v>88.058860687238877</v>
      </c>
      <c r="Y5" s="14">
        <f>'[1]2'!T117</f>
        <v>56.749043553998384</v>
      </c>
      <c r="Z5" s="20">
        <f>B5+E5+F5+G5+H5+I5+J5+K5+L5+O5+P5+Q5+R5+U5+V5+W5+X5+Y5</f>
        <v>1150.6357796465879</v>
      </c>
      <c r="AA5" s="21">
        <f t="shared" ref="AA5:AA19" si="0">C5</f>
        <v>0</v>
      </c>
      <c r="AB5" s="22">
        <f t="shared" ref="AB5:AB28" si="1">M5+S5</f>
        <v>32</v>
      </c>
      <c r="AC5" s="22">
        <f>Z5+AA5+AB5</f>
        <v>1182.6357796465879</v>
      </c>
      <c r="AD5" s="23">
        <f t="shared" ref="AD5:AD28" si="2">B5-5-5+5+5+8</f>
        <v>47.137271416550611</v>
      </c>
      <c r="AE5" s="24">
        <f t="shared" ref="AE5:AE28" si="3">E5-14+10+20+5-5-10+20-15</f>
        <v>130.36867782047938</v>
      </c>
      <c r="AF5" s="24"/>
      <c r="AG5" s="24">
        <f t="shared" ref="AG5:AG17" si="4">G5-10-10-5-5-10+10</f>
        <v>54.145133545583803</v>
      </c>
      <c r="AH5" s="23">
        <f t="shared" ref="AH5:AH28" si="5">H5</f>
        <v>27.396089991585427</v>
      </c>
      <c r="AI5" s="24">
        <f t="shared" ref="AI5:AI28" si="6">I5-5-10+5+7</f>
        <v>30.266680704068023</v>
      </c>
      <c r="AJ5" s="24">
        <f t="shared" ref="AJ5:AJ28" si="7">J5-10+10+15-5-10+5-15+10</f>
        <v>78.274542833101222</v>
      </c>
      <c r="AK5" s="24">
        <f t="shared" ref="AK5:AK28" si="8">K5+10+14-5-5-5+15-10-20+5</f>
        <v>118.36867782047938</v>
      </c>
      <c r="AL5" s="23">
        <f t="shared" ref="AL5:AL28" si="9">L5+5</f>
        <v>41.201976060309313</v>
      </c>
      <c r="AM5" s="11"/>
      <c r="AN5" s="23">
        <f t="shared" ref="AN5:AN28" si="10">Q5+5+10-10</f>
        <v>112.62749639551419</v>
      </c>
      <c r="AO5" s="24">
        <f t="shared" ref="AO5:AO28" si="11">R5+5+5</f>
        <v>90.231406403928744</v>
      </c>
      <c r="AP5" s="23">
        <f t="shared" ref="AP5:AP28" si="12">U5+5-5-5</f>
        <v>61.533361408136045</v>
      </c>
      <c r="AQ5" s="11"/>
      <c r="AR5" s="23">
        <f t="shared" ref="AR5:AS28" si="13">V5</f>
        <v>56.749043553998384</v>
      </c>
      <c r="AS5" s="23">
        <f t="shared" si="13"/>
        <v>88.058860687238877</v>
      </c>
      <c r="AT5" s="23">
        <f t="shared" ref="AT5:AT28" si="14">X5-10+5+5</f>
        <v>88.058860687238877</v>
      </c>
    </row>
    <row r="6" spans="1:62" s="5" customFormat="1" ht="17.25" customHeight="1">
      <c r="A6" s="25" t="s">
        <v>43</v>
      </c>
      <c r="B6" s="14">
        <f>'[1]2'!C118</f>
        <v>39.800203561779043</v>
      </c>
      <c r="C6" s="15">
        <f>'[1]21-02-2022'!D34</f>
        <v>0</v>
      </c>
      <c r="D6" s="16">
        <f t="shared" ref="D6:D19" si="15">B6+C6</f>
        <v>39.800203561779043</v>
      </c>
      <c r="E6" s="14">
        <f>'[1]2'!D118</f>
        <v>121.39062086342607</v>
      </c>
      <c r="F6" s="14">
        <f>'[1]2'!E118</f>
        <v>22.885117048022948</v>
      </c>
      <c r="G6" s="14">
        <f>'[1]2'!F118</f>
        <v>85.570437657824925</v>
      </c>
      <c r="H6" s="14">
        <f>'[1]2'!G118</f>
        <v>27.860142493245323</v>
      </c>
      <c r="I6" s="14">
        <f>'[1]2'!H118</f>
        <v>33.830173027512188</v>
      </c>
      <c r="J6" s="14">
        <f>'[1]2'!I118</f>
        <v>79.600407123558085</v>
      </c>
      <c r="K6" s="14">
        <f>'[1]2'!J118</f>
        <v>121.39062086342607</v>
      </c>
      <c r="L6" s="14">
        <f>'[1]2'!K118</f>
        <v>36.815188294645608</v>
      </c>
      <c r="M6" s="17">
        <f>'[1]21-02-2022'!D100</f>
        <v>14</v>
      </c>
      <c r="N6" s="18">
        <f t="shared" ref="N6:N28" si="16">L6+M6</f>
        <v>50.815188294645608</v>
      </c>
      <c r="O6" s="14">
        <f>'[1]2'!L118</f>
        <v>41.790213739867987</v>
      </c>
      <c r="P6" s="14">
        <f>'[1]2'!M118</f>
        <v>5.9700305342668551</v>
      </c>
      <c r="Q6" s="14">
        <f>'[1]2'!N118</f>
        <v>109.45055979489236</v>
      </c>
      <c r="R6" s="14">
        <f>'[1]2'!O118</f>
        <v>81.590417301647022</v>
      </c>
      <c r="S6" s="80">
        <f>'[1]21-02-2022'!D186</f>
        <v>17</v>
      </c>
      <c r="T6" s="19">
        <f t="shared" ref="T6:T28" si="17">R6+S6</f>
        <v>98.590417301647022</v>
      </c>
      <c r="U6" s="14">
        <f>'[1]2'!P118</f>
        <v>67.660346055024377</v>
      </c>
      <c r="V6" s="14">
        <f>'[1]2'!Q118</f>
        <v>57.710295164579605</v>
      </c>
      <c r="W6" s="14">
        <f>'[1]2'!R118</f>
        <v>89.550458014002842</v>
      </c>
      <c r="X6" s="14">
        <f>'[1]2'!S118</f>
        <v>89.550458014002842</v>
      </c>
      <c r="Y6" s="14">
        <f>'[1]2'!T118</f>
        <v>57.710295164579605</v>
      </c>
      <c r="Z6" s="20">
        <f t="shared" ref="Z6:Z28" si="18">B6+E6+F6+G6+H6+I6+J6+K6+L6+O6+P6+Q6+R6+U6+V6+W6+X6+Y6</f>
        <v>1170.1259847163035</v>
      </c>
      <c r="AA6" s="21">
        <f t="shared" si="0"/>
        <v>0</v>
      </c>
      <c r="AB6" s="22">
        <f t="shared" si="1"/>
        <v>31</v>
      </c>
      <c r="AC6" s="22">
        <f t="shared" ref="AC6:AC28" si="19">Z6+AA6+AB6</f>
        <v>1201.1259847163035</v>
      </c>
      <c r="AD6" s="23">
        <f t="shared" si="2"/>
        <v>47.800203561779043</v>
      </c>
      <c r="AE6" s="24">
        <f t="shared" si="3"/>
        <v>132.39062086342608</v>
      </c>
      <c r="AF6" s="24"/>
      <c r="AG6" s="24">
        <f t="shared" si="4"/>
        <v>55.570437657824925</v>
      </c>
      <c r="AH6" s="23">
        <f t="shared" si="5"/>
        <v>27.860142493245323</v>
      </c>
      <c r="AI6" s="24">
        <f t="shared" si="6"/>
        <v>30.830173027512188</v>
      </c>
      <c r="AJ6" s="24">
        <f t="shared" si="7"/>
        <v>79.600407123558085</v>
      </c>
      <c r="AK6" s="24">
        <f t="shared" si="8"/>
        <v>120.39062086342608</v>
      </c>
      <c r="AL6" s="23">
        <f t="shared" si="9"/>
        <v>41.815188294645608</v>
      </c>
      <c r="AM6" s="23"/>
      <c r="AN6" s="23">
        <f t="shared" si="10"/>
        <v>114.45055979489236</v>
      </c>
      <c r="AO6" s="24">
        <f t="shared" si="11"/>
        <v>91.590417301647022</v>
      </c>
      <c r="AP6" s="23">
        <f t="shared" si="12"/>
        <v>62.660346055024377</v>
      </c>
      <c r="AQ6" s="23"/>
      <c r="AR6" s="23">
        <f t="shared" si="13"/>
        <v>57.710295164579605</v>
      </c>
      <c r="AS6" s="23">
        <f t="shared" si="13"/>
        <v>89.550458014002842</v>
      </c>
      <c r="AT6" s="23">
        <f t="shared" si="14"/>
        <v>89.550458014002842</v>
      </c>
    </row>
    <row r="7" spans="1:62" s="5" customFormat="1" ht="17.25" customHeight="1">
      <c r="A7" s="13" t="s">
        <v>44</v>
      </c>
      <c r="B7" s="14">
        <f>'[1]2'!C119</f>
        <v>39.655730245283131</v>
      </c>
      <c r="C7" s="15">
        <f>'[1]21-02-2022'!E34</f>
        <v>0</v>
      </c>
      <c r="D7" s="16">
        <f t="shared" si="15"/>
        <v>39.655730245283131</v>
      </c>
      <c r="E7" s="14">
        <f>'[1]2'!D119</f>
        <v>120.94997724811356</v>
      </c>
      <c r="F7" s="14">
        <f>'[1]2'!E119</f>
        <v>22.802044891037802</v>
      </c>
      <c r="G7" s="14">
        <f>'[1]2'!F119</f>
        <v>85.259820027358728</v>
      </c>
      <c r="H7" s="14">
        <f>'[1]2'!G119</f>
        <v>27.759011171698191</v>
      </c>
      <c r="I7" s="14">
        <f>'[1]2'!H119</f>
        <v>33.707370708490664</v>
      </c>
      <c r="J7" s="14">
        <f>'[1]2'!I119</f>
        <v>79.311460490566262</v>
      </c>
      <c r="K7" s="14">
        <f>'[1]2'!J119</f>
        <v>120.94997724811356</v>
      </c>
      <c r="L7" s="14">
        <f>'[1]2'!K119</f>
        <v>36.681550476886898</v>
      </c>
      <c r="M7" s="17">
        <f>'[1]21-02-2022'!E100</f>
        <v>14</v>
      </c>
      <c r="N7" s="18">
        <f t="shared" si="16"/>
        <v>50.681550476886898</v>
      </c>
      <c r="O7" s="14">
        <f>'[1]2'!L119</f>
        <v>41.638516757547286</v>
      </c>
      <c r="P7" s="14">
        <f>'[1]2'!M119</f>
        <v>5.9483595367924691</v>
      </c>
      <c r="Q7" s="14">
        <f>'[1]2'!N119</f>
        <v>109.05325817452862</v>
      </c>
      <c r="R7" s="14">
        <f>'[1]2'!O119</f>
        <v>81.294247002830417</v>
      </c>
      <c r="S7" s="80">
        <f>'[1]21-02-2022'!E186</f>
        <v>22</v>
      </c>
      <c r="T7" s="19">
        <f t="shared" si="17"/>
        <v>103.29424700283042</v>
      </c>
      <c r="U7" s="14">
        <f>'[1]2'!P119</f>
        <v>67.414741416981329</v>
      </c>
      <c r="V7" s="14">
        <f>'[1]2'!Q119</f>
        <v>57.500808855660537</v>
      </c>
      <c r="W7" s="14">
        <f>'[1]2'!R119</f>
        <v>89.225393051887053</v>
      </c>
      <c r="X7" s="14">
        <f>'[1]2'!S119</f>
        <v>89.225393051887053</v>
      </c>
      <c r="Y7" s="14">
        <f>'[1]2'!T119</f>
        <v>57.500808855660537</v>
      </c>
      <c r="Z7" s="20">
        <f t="shared" si="18"/>
        <v>1165.8784692113243</v>
      </c>
      <c r="AA7" s="21">
        <f t="shared" si="0"/>
        <v>0</v>
      </c>
      <c r="AB7" s="22">
        <f t="shared" si="1"/>
        <v>36</v>
      </c>
      <c r="AC7" s="22">
        <f t="shared" si="19"/>
        <v>1201.8784692113243</v>
      </c>
      <c r="AD7" s="23">
        <f t="shared" si="2"/>
        <v>47.655730245283131</v>
      </c>
      <c r="AE7" s="24">
        <f t="shared" si="3"/>
        <v>131.94997724811356</v>
      </c>
      <c r="AF7" s="24"/>
      <c r="AG7" s="24">
        <f t="shared" si="4"/>
        <v>55.259820027358728</v>
      </c>
      <c r="AH7" s="23">
        <f t="shared" si="5"/>
        <v>27.759011171698191</v>
      </c>
      <c r="AI7" s="24">
        <f t="shared" si="6"/>
        <v>30.707370708490664</v>
      </c>
      <c r="AJ7" s="24">
        <f t="shared" si="7"/>
        <v>79.311460490566262</v>
      </c>
      <c r="AK7" s="24">
        <f t="shared" si="8"/>
        <v>119.94997724811356</v>
      </c>
      <c r="AL7" s="23">
        <f t="shared" si="9"/>
        <v>41.681550476886898</v>
      </c>
      <c r="AM7" s="23"/>
      <c r="AN7" s="23">
        <f t="shared" si="10"/>
        <v>114.05325817452862</v>
      </c>
      <c r="AO7" s="24">
        <f t="shared" si="11"/>
        <v>91.294247002830417</v>
      </c>
      <c r="AP7" s="23">
        <f t="shared" si="12"/>
        <v>62.414741416981329</v>
      </c>
      <c r="AQ7" s="23"/>
      <c r="AR7" s="23">
        <f t="shared" si="13"/>
        <v>57.500808855660537</v>
      </c>
      <c r="AS7" s="23">
        <f t="shared" si="13"/>
        <v>89.225393051887053</v>
      </c>
      <c r="AT7" s="23">
        <f t="shared" si="14"/>
        <v>89.225393051887053</v>
      </c>
    </row>
    <row r="8" spans="1:62" s="7" customFormat="1" ht="17.25" customHeight="1">
      <c r="A8" s="26" t="s">
        <v>45</v>
      </c>
      <c r="B8" s="14">
        <f>'[1]2'!C120</f>
        <v>39.728028076823428</v>
      </c>
      <c r="C8" s="15">
        <f>'[1]21-02-2022'!F34</f>
        <v>0</v>
      </c>
      <c r="D8" s="16">
        <f t="shared" si="15"/>
        <v>39.728028076823428</v>
      </c>
      <c r="E8" s="14">
        <f>'[1]2'!D120</f>
        <v>121.17048563431143</v>
      </c>
      <c r="F8" s="14">
        <f>'[1]2'!E120</f>
        <v>22.843616144173467</v>
      </c>
      <c r="G8" s="14">
        <f>'[1]2'!F120</f>
        <v>85.415260365170354</v>
      </c>
      <c r="H8" s="14">
        <f>'[1]2'!G120</f>
        <v>27.809619653776394</v>
      </c>
      <c r="I8" s="14">
        <f>'[1]2'!H120</f>
        <v>33.768823865299915</v>
      </c>
      <c r="J8" s="14">
        <f>'[1]2'!I120</f>
        <v>79.456056153646855</v>
      </c>
      <c r="K8" s="14">
        <f>'[1]2'!J120</f>
        <v>121.17048563431143</v>
      </c>
      <c r="L8" s="14">
        <f>'[1]2'!K120</f>
        <v>36.748425971061664</v>
      </c>
      <c r="M8" s="17">
        <f>'[1]21-02-2022'!F100</f>
        <v>14</v>
      </c>
      <c r="N8" s="18">
        <f t="shared" si="16"/>
        <v>50.748425971061664</v>
      </c>
      <c r="O8" s="14">
        <f>'[1]2'!L120</f>
        <v>41.714429480664592</v>
      </c>
      <c r="P8" s="14">
        <f>'[1]2'!M120</f>
        <v>5.9592042115235122</v>
      </c>
      <c r="Q8" s="14">
        <f>'[1]2'!N120</f>
        <v>109.25207721126442</v>
      </c>
      <c r="R8" s="14">
        <f>'[1]2'!O120</f>
        <v>81.442457557488012</v>
      </c>
      <c r="S8" s="80">
        <f>'[1]21-02-2022'!F186</f>
        <v>23</v>
      </c>
      <c r="T8" s="19">
        <f t="shared" si="17"/>
        <v>104.44245755748801</v>
      </c>
      <c r="U8" s="14">
        <f>'[1]2'!P120</f>
        <v>67.537647730599829</v>
      </c>
      <c r="V8" s="14">
        <f>'[1]2'!Q120</f>
        <v>57.60564071139396</v>
      </c>
      <c r="W8" s="14">
        <f>'[1]2'!R120</f>
        <v>89.388063172852696</v>
      </c>
      <c r="X8" s="14">
        <f>'[1]2'!S120</f>
        <v>89.388063172852696</v>
      </c>
      <c r="Y8" s="14">
        <f>'[1]2'!T120</f>
        <v>57.60564071139396</v>
      </c>
      <c r="Z8" s="20">
        <f t="shared" si="18"/>
        <v>1168.0040254586086</v>
      </c>
      <c r="AA8" s="21">
        <f t="shared" si="0"/>
        <v>0</v>
      </c>
      <c r="AB8" s="22">
        <f t="shared" si="1"/>
        <v>37</v>
      </c>
      <c r="AC8" s="22">
        <f t="shared" si="19"/>
        <v>1205.0040254586086</v>
      </c>
      <c r="AD8" s="23">
        <f t="shared" si="2"/>
        <v>47.728028076823428</v>
      </c>
      <c r="AE8" s="24">
        <f t="shared" si="3"/>
        <v>132.17048563431143</v>
      </c>
      <c r="AF8" s="24"/>
      <c r="AG8" s="24">
        <f t="shared" si="4"/>
        <v>55.415260365170354</v>
      </c>
      <c r="AH8" s="23">
        <f t="shared" si="5"/>
        <v>27.809619653776394</v>
      </c>
      <c r="AI8" s="24">
        <f t="shared" si="6"/>
        <v>30.768823865299915</v>
      </c>
      <c r="AJ8" s="24">
        <f t="shared" si="7"/>
        <v>79.456056153646855</v>
      </c>
      <c r="AK8" s="24">
        <f t="shared" si="8"/>
        <v>120.17048563431143</v>
      </c>
      <c r="AL8" s="23">
        <f t="shared" si="9"/>
        <v>41.748425971061664</v>
      </c>
      <c r="AM8" s="23"/>
      <c r="AN8" s="23">
        <f t="shared" si="10"/>
        <v>114.25207721126442</v>
      </c>
      <c r="AO8" s="24">
        <f t="shared" si="11"/>
        <v>91.442457557488012</v>
      </c>
      <c r="AP8" s="23">
        <f t="shared" si="12"/>
        <v>62.537647730599829</v>
      </c>
      <c r="AQ8" s="23"/>
      <c r="AR8" s="23">
        <f t="shared" si="13"/>
        <v>57.60564071139396</v>
      </c>
      <c r="AS8" s="23">
        <f t="shared" si="13"/>
        <v>89.388063172852696</v>
      </c>
      <c r="AT8" s="23">
        <f t="shared" si="14"/>
        <v>89.388063172852696</v>
      </c>
      <c r="BC8" s="5"/>
    </row>
    <row r="9" spans="1:62" s="5" customFormat="1" ht="17.25" customHeight="1">
      <c r="A9" s="26" t="s">
        <v>46</v>
      </c>
      <c r="B9" s="14">
        <f>'[1]2'!C121</f>
        <v>40.299708617967561</v>
      </c>
      <c r="C9" s="15">
        <f>'[1]21-02-2022'!G34</f>
        <v>2</v>
      </c>
      <c r="D9" s="16">
        <f t="shared" si="15"/>
        <v>42.299708617967561</v>
      </c>
      <c r="E9" s="14">
        <f>'[1]2'!D121</f>
        <v>122.91411128480104</v>
      </c>
      <c r="F9" s="14">
        <f>'[1]2'!E121</f>
        <v>23.172332455331343</v>
      </c>
      <c r="G9" s="14">
        <f>'[1]2'!F121</f>
        <v>86.64437352863024</v>
      </c>
      <c r="H9" s="14">
        <f>'[1]2'!G121</f>
        <v>28.209796032577287</v>
      </c>
      <c r="I9" s="14">
        <f>'[1]2'!H121</f>
        <v>34.254752325272428</v>
      </c>
      <c r="J9" s="14">
        <f>'[1]2'!I121</f>
        <v>80.599417235935121</v>
      </c>
      <c r="K9" s="14">
        <f>'[1]2'!J121</f>
        <v>122.91411128480104</v>
      </c>
      <c r="L9" s="14">
        <f>'[1]2'!K121</f>
        <v>37.277230471619987</v>
      </c>
      <c r="M9" s="17">
        <f>'[1]21-02-2022'!G100:G100</f>
        <v>14</v>
      </c>
      <c r="N9" s="18">
        <f t="shared" si="16"/>
        <v>51.277230471619987</v>
      </c>
      <c r="O9" s="14">
        <f>'[1]2'!L121</f>
        <v>42.314694048865931</v>
      </c>
      <c r="P9" s="14">
        <f>'[1]2'!M121</f>
        <v>6.0449562926951321</v>
      </c>
      <c r="Q9" s="14">
        <f>'[1]2'!N121</f>
        <v>110.82419869941079</v>
      </c>
      <c r="R9" s="14">
        <f>'[1]2'!O121</f>
        <v>82.614402666833485</v>
      </c>
      <c r="S9" s="80">
        <f>'[1]21-02-2022'!G186</f>
        <v>24</v>
      </c>
      <c r="T9" s="19">
        <f t="shared" si="17"/>
        <v>106.61440266683348</v>
      </c>
      <c r="U9" s="14">
        <f>'[1]2'!P121</f>
        <v>68.509504650544855</v>
      </c>
      <c r="V9" s="14">
        <f>'[1]2'!Q121</f>
        <v>58.434577496052952</v>
      </c>
      <c r="W9" s="14">
        <f>'[1]2'!R121</f>
        <v>90.674344390426995</v>
      </c>
      <c r="X9" s="14">
        <f>'[1]2'!S121</f>
        <v>90.674344390426995</v>
      </c>
      <c r="Y9" s="14">
        <f>'[1]2'!T121</f>
        <v>58.434577496052952</v>
      </c>
      <c r="Z9" s="20">
        <f t="shared" si="18"/>
        <v>1184.8114333682461</v>
      </c>
      <c r="AA9" s="21">
        <f t="shared" si="0"/>
        <v>2</v>
      </c>
      <c r="AB9" s="22">
        <f t="shared" si="1"/>
        <v>38</v>
      </c>
      <c r="AC9" s="22">
        <f t="shared" si="19"/>
        <v>1224.8114333682461</v>
      </c>
      <c r="AD9" s="23">
        <f t="shared" si="2"/>
        <v>48.299708617967561</v>
      </c>
      <c r="AE9" s="24">
        <f t="shared" si="3"/>
        <v>133.91411128480104</v>
      </c>
      <c r="AF9" s="24"/>
      <c r="AG9" s="24">
        <f t="shared" si="4"/>
        <v>56.64437352863024</v>
      </c>
      <c r="AH9" s="23">
        <f t="shared" si="5"/>
        <v>28.209796032577287</v>
      </c>
      <c r="AI9" s="24">
        <f t="shared" si="6"/>
        <v>31.254752325272428</v>
      </c>
      <c r="AJ9" s="24">
        <f t="shared" si="7"/>
        <v>80.599417235935121</v>
      </c>
      <c r="AK9" s="24">
        <f t="shared" si="8"/>
        <v>121.91411128480104</v>
      </c>
      <c r="AL9" s="23">
        <f t="shared" si="9"/>
        <v>42.277230471619987</v>
      </c>
      <c r="AM9" s="23"/>
      <c r="AN9" s="23">
        <f t="shared" si="10"/>
        <v>115.82419869941079</v>
      </c>
      <c r="AO9" s="24">
        <f t="shared" si="11"/>
        <v>92.614402666833485</v>
      </c>
      <c r="AP9" s="23">
        <f t="shared" si="12"/>
        <v>63.509504650544855</v>
      </c>
      <c r="AQ9" s="23"/>
      <c r="AR9" s="23">
        <f t="shared" si="13"/>
        <v>58.434577496052952</v>
      </c>
      <c r="AS9" s="23">
        <f t="shared" si="13"/>
        <v>90.674344390426995</v>
      </c>
      <c r="AT9" s="23">
        <f t="shared" si="14"/>
        <v>90.674344390426995</v>
      </c>
    </row>
    <row r="10" spans="1:62" s="5" customFormat="1" ht="17.25" customHeight="1">
      <c r="A10" s="26" t="s">
        <v>47</v>
      </c>
      <c r="B10" s="14">
        <f>'[1]2'!C122</f>
        <v>40.104547765188897</v>
      </c>
      <c r="C10" s="15">
        <f>'[1]21-02-2022'!H34</f>
        <v>2</v>
      </c>
      <c r="D10" s="16">
        <f t="shared" si="15"/>
        <v>42.104547765188897</v>
      </c>
      <c r="E10" s="14">
        <f>'[1]2'!D122</f>
        <v>122.31887068382612</v>
      </c>
      <c r="F10" s="14">
        <f>'[1]2'!E122</f>
        <v>23.060114964983612</v>
      </c>
      <c r="G10" s="14">
        <f>'[1]2'!F122</f>
        <v>86.224777695156106</v>
      </c>
      <c r="H10" s="14">
        <f>'[1]2'!G122</f>
        <v>28.07318343563222</v>
      </c>
      <c r="I10" s="14">
        <f>'[1]2'!H122</f>
        <v>34.088865600410564</v>
      </c>
      <c r="J10" s="14">
        <f>'[1]2'!I122</f>
        <v>80.209095530377795</v>
      </c>
      <c r="K10" s="14">
        <f>'[1]2'!J122</f>
        <v>122.31887068382612</v>
      </c>
      <c r="L10" s="14">
        <f>'[1]2'!K122</f>
        <v>37.096706682799727</v>
      </c>
      <c r="M10" s="17">
        <f>'[1]21-02-2022'!H100</f>
        <v>14</v>
      </c>
      <c r="N10" s="18">
        <f t="shared" si="16"/>
        <v>51.096706682799727</v>
      </c>
      <c r="O10" s="14">
        <f>'[1]2'!L122</f>
        <v>42.109775153448332</v>
      </c>
      <c r="P10" s="14">
        <f>'[1]2'!M122</f>
        <v>6.0156821647783332</v>
      </c>
      <c r="Q10" s="14">
        <f>'[1]2'!N122</f>
        <v>110.28750635426945</v>
      </c>
      <c r="R10" s="14">
        <f>'[1]2'!O122</f>
        <v>82.214322918637222</v>
      </c>
      <c r="S10" s="80">
        <f>'[1]21-02-2022'!H186</f>
        <v>25</v>
      </c>
      <c r="T10" s="19">
        <f t="shared" si="17"/>
        <v>107.21432291863722</v>
      </c>
      <c r="U10" s="14">
        <f>'[1]2'!P122</f>
        <v>68.177731200821128</v>
      </c>
      <c r="V10" s="14">
        <f>'[1]2'!Q122</f>
        <v>58.15159425952389</v>
      </c>
      <c r="W10" s="14">
        <f>'[1]2'!R122</f>
        <v>90.235232471675005</v>
      </c>
      <c r="X10" s="14">
        <f>'[1]2'!S122</f>
        <v>90.235232471675005</v>
      </c>
      <c r="Y10" s="14">
        <f>'[1]2'!T122</f>
        <v>58.15159425952389</v>
      </c>
      <c r="Z10" s="20">
        <f t="shared" si="18"/>
        <v>1179.0737042965534</v>
      </c>
      <c r="AA10" s="21">
        <f t="shared" si="0"/>
        <v>2</v>
      </c>
      <c r="AB10" s="22">
        <f t="shared" si="1"/>
        <v>39</v>
      </c>
      <c r="AC10" s="22">
        <f t="shared" si="19"/>
        <v>1220.0737042965534</v>
      </c>
      <c r="AD10" s="23">
        <f t="shared" si="2"/>
        <v>48.104547765188897</v>
      </c>
      <c r="AE10" s="24">
        <f t="shared" si="3"/>
        <v>133.31887068382611</v>
      </c>
      <c r="AF10" s="24"/>
      <c r="AG10" s="24">
        <f t="shared" si="4"/>
        <v>56.224777695156106</v>
      </c>
      <c r="AH10" s="23">
        <f t="shared" si="5"/>
        <v>28.07318343563222</v>
      </c>
      <c r="AI10" s="24">
        <f t="shared" si="6"/>
        <v>31.088865600410564</v>
      </c>
      <c r="AJ10" s="24">
        <f t="shared" si="7"/>
        <v>80.209095530377795</v>
      </c>
      <c r="AK10" s="24">
        <f t="shared" si="8"/>
        <v>121.31887068382611</v>
      </c>
      <c r="AL10" s="23">
        <f t="shared" si="9"/>
        <v>42.096706682799727</v>
      </c>
      <c r="AM10" s="23"/>
      <c r="AN10" s="23">
        <f t="shared" si="10"/>
        <v>115.28750635426945</v>
      </c>
      <c r="AO10" s="24">
        <f t="shared" si="11"/>
        <v>92.214322918637222</v>
      </c>
      <c r="AP10" s="23">
        <f t="shared" si="12"/>
        <v>63.177731200821128</v>
      </c>
      <c r="AQ10" s="23"/>
      <c r="AR10" s="23">
        <f t="shared" si="13"/>
        <v>58.15159425952389</v>
      </c>
      <c r="AS10" s="23">
        <f t="shared" si="13"/>
        <v>90.235232471675005</v>
      </c>
      <c r="AT10" s="23">
        <f t="shared" si="14"/>
        <v>90.235232471675005</v>
      </c>
    </row>
    <row r="11" spans="1:62" s="5" customFormat="1" ht="17.25" customHeight="1">
      <c r="A11" s="26" t="s">
        <v>48</v>
      </c>
      <c r="B11" s="14">
        <f>'[1]2'!C123</f>
        <v>41.36593089867884</v>
      </c>
      <c r="C11" s="15">
        <f>'[1]21-02-2022'!I34</f>
        <v>2</v>
      </c>
      <c r="D11" s="16">
        <f t="shared" si="15"/>
        <v>43.36593089867884</v>
      </c>
      <c r="E11" s="14">
        <f>'[1]2'!D123</f>
        <v>126.16608924097045</v>
      </c>
      <c r="F11" s="14">
        <f>'[1]2'!E123</f>
        <v>23.785410266740332</v>
      </c>
      <c r="G11" s="14">
        <f>'[1]2'!F123</f>
        <v>88.936751432159497</v>
      </c>
      <c r="H11" s="14">
        <f>'[1]2'!G123</f>
        <v>28.956151629075183</v>
      </c>
      <c r="I11" s="14">
        <f>'[1]2'!H123</f>
        <v>35.161041263877017</v>
      </c>
      <c r="J11" s="14">
        <f>'[1]2'!I123</f>
        <v>82.731861797357681</v>
      </c>
      <c r="K11" s="14">
        <f>'[1]2'!J123</f>
        <v>126.16608924097045</v>
      </c>
      <c r="L11" s="14">
        <f>'[1]2'!K123</f>
        <v>38.263486081277925</v>
      </c>
      <c r="M11" s="17">
        <f>'[1]21-02-2022'!I100</f>
        <v>14</v>
      </c>
      <c r="N11" s="18">
        <f t="shared" si="16"/>
        <v>52.263486081277925</v>
      </c>
      <c r="O11" s="14">
        <f>'[1]2'!L123</f>
        <v>43.434227443612777</v>
      </c>
      <c r="P11" s="14">
        <f>'[1]2'!M123</f>
        <v>6.204889634801825</v>
      </c>
      <c r="Q11" s="14">
        <f>'[1]2'!N123</f>
        <v>113.7563099713668</v>
      </c>
      <c r="R11" s="14">
        <f>'[1]2'!O123</f>
        <v>84.80015834229161</v>
      </c>
      <c r="S11" s="80">
        <f>'[1]21-02-2022'!I186</f>
        <v>24</v>
      </c>
      <c r="T11" s="19">
        <f t="shared" si="17"/>
        <v>108.80015834229161</v>
      </c>
      <c r="U11" s="14">
        <f>'[1]2'!P123</f>
        <v>70.322082527754034</v>
      </c>
      <c r="V11" s="14">
        <f>'[1]2'!Q123</f>
        <v>59.98059980308431</v>
      </c>
      <c r="W11" s="14">
        <f>'[1]2'!R123</f>
        <v>93.073344522027384</v>
      </c>
      <c r="X11" s="14">
        <f>'[1]2'!S123</f>
        <v>93.073344522027384</v>
      </c>
      <c r="Y11" s="14">
        <f>'[1]2'!T123</f>
        <v>59.98059980308431</v>
      </c>
      <c r="Z11" s="20">
        <f t="shared" si="18"/>
        <v>1216.1583684211578</v>
      </c>
      <c r="AA11" s="21">
        <f t="shared" si="0"/>
        <v>2</v>
      </c>
      <c r="AB11" s="22">
        <f t="shared" si="1"/>
        <v>38</v>
      </c>
      <c r="AC11" s="22">
        <f t="shared" si="19"/>
        <v>1256.1583684211578</v>
      </c>
      <c r="AD11" s="23">
        <f t="shared" si="2"/>
        <v>49.36593089867884</v>
      </c>
      <c r="AE11" s="24">
        <f t="shared" si="3"/>
        <v>137.16608924097045</v>
      </c>
      <c r="AF11" s="24"/>
      <c r="AG11" s="24">
        <f t="shared" si="4"/>
        <v>58.936751432159497</v>
      </c>
      <c r="AH11" s="23">
        <f t="shared" si="5"/>
        <v>28.956151629075183</v>
      </c>
      <c r="AI11" s="24">
        <f t="shared" si="6"/>
        <v>32.161041263877017</v>
      </c>
      <c r="AJ11" s="24">
        <f t="shared" si="7"/>
        <v>82.731861797357681</v>
      </c>
      <c r="AK11" s="24">
        <f t="shared" si="8"/>
        <v>125.16608924097045</v>
      </c>
      <c r="AL11" s="23">
        <f t="shared" si="9"/>
        <v>43.263486081277925</v>
      </c>
      <c r="AM11" s="23"/>
      <c r="AN11" s="23">
        <f t="shared" si="10"/>
        <v>118.75630997136682</v>
      </c>
      <c r="AO11" s="24">
        <f t="shared" si="11"/>
        <v>94.80015834229161</v>
      </c>
      <c r="AP11" s="23">
        <f t="shared" si="12"/>
        <v>65.322082527754034</v>
      </c>
      <c r="AQ11" s="23"/>
      <c r="AR11" s="23">
        <f t="shared" si="13"/>
        <v>59.98059980308431</v>
      </c>
      <c r="AS11" s="23">
        <f t="shared" si="13"/>
        <v>93.073344522027384</v>
      </c>
      <c r="AT11" s="23">
        <f t="shared" si="14"/>
        <v>93.073344522027384</v>
      </c>
    </row>
    <row r="12" spans="1:62" s="27" customFormat="1" ht="17.25" customHeight="1">
      <c r="A12" s="26" t="s">
        <v>49</v>
      </c>
      <c r="B12" s="14">
        <f>'[1]2'!C124</f>
        <v>44.695165055380038</v>
      </c>
      <c r="C12" s="15">
        <f>'[1]21-02-2022'!J34</f>
        <v>2</v>
      </c>
      <c r="D12" s="16">
        <f t="shared" si="15"/>
        <v>46.695165055380038</v>
      </c>
      <c r="E12" s="14">
        <f>'[1]2'!D124</f>
        <v>136.32025341890909</v>
      </c>
      <c r="F12" s="14">
        <f>'[1]2'!E124</f>
        <v>25.699719906843519</v>
      </c>
      <c r="G12" s="14">
        <f>'[1]2'!F124</f>
        <v>96.094604869067069</v>
      </c>
      <c r="H12" s="14">
        <f>'[1]2'!G124</f>
        <v>31.286615538766021</v>
      </c>
      <c r="I12" s="14">
        <f>'[1]2'!H124</f>
        <v>37.99089029707303</v>
      </c>
      <c r="J12" s="14">
        <f>'[1]2'!I124</f>
        <v>89.390330110760075</v>
      </c>
      <c r="K12" s="14">
        <f>'[1]2'!J124</f>
        <v>136.32025341890909</v>
      </c>
      <c r="L12" s="14">
        <f>'[1]2'!K124</f>
        <v>41.343027676226527</v>
      </c>
      <c r="M12" s="17">
        <f>'[1]21-02-2022'!J100</f>
        <v>2</v>
      </c>
      <c r="N12" s="18">
        <f t="shared" si="16"/>
        <v>43.343027676226527</v>
      </c>
      <c r="O12" s="14">
        <f>'[1]2'!L124</f>
        <v>46.929923308149029</v>
      </c>
      <c r="P12" s="14">
        <f>'[1]2'!M124</f>
        <v>6.7042747583070037</v>
      </c>
      <c r="Q12" s="14">
        <f>'[1]2'!N124</f>
        <v>122.91170390229509</v>
      </c>
      <c r="R12" s="14">
        <f>'[1]2'!O124</f>
        <v>91.625088363529059</v>
      </c>
      <c r="S12" s="80">
        <f>'[1]21-02-2022'!J186</f>
        <v>23</v>
      </c>
      <c r="T12" s="19">
        <f t="shared" si="17"/>
        <v>114.62508836352906</v>
      </c>
      <c r="U12" s="14">
        <f>'[1]2'!P124</f>
        <v>75.981780594146059</v>
      </c>
      <c r="V12" s="14">
        <f>'[1]2'!Q124</f>
        <v>64.807989330301041</v>
      </c>
      <c r="W12" s="14">
        <f>'[1]2'!R124</f>
        <v>100.56412137460507</v>
      </c>
      <c r="X12" s="14">
        <f>'[1]2'!S124</f>
        <v>100.56412137460507</v>
      </c>
      <c r="Y12" s="14">
        <f>'[1]2'!T124</f>
        <v>64.807989330301041</v>
      </c>
      <c r="Z12" s="20">
        <f t="shared" si="18"/>
        <v>1314.0378526281727</v>
      </c>
      <c r="AA12" s="21">
        <f t="shared" si="0"/>
        <v>2</v>
      </c>
      <c r="AB12" s="22">
        <f t="shared" si="1"/>
        <v>25</v>
      </c>
      <c r="AC12" s="22">
        <f t="shared" si="19"/>
        <v>1341.0378526281727</v>
      </c>
      <c r="AD12" s="23">
        <f t="shared" si="2"/>
        <v>52.695165055380038</v>
      </c>
      <c r="AE12" s="24">
        <f t="shared" si="3"/>
        <v>147.32025341890909</v>
      </c>
      <c r="AF12" s="24"/>
      <c r="AG12" s="24">
        <f t="shared" si="4"/>
        <v>66.094604869067069</v>
      </c>
      <c r="AH12" s="23">
        <f t="shared" si="5"/>
        <v>31.286615538766021</v>
      </c>
      <c r="AI12" s="24">
        <f t="shared" si="6"/>
        <v>34.99089029707303</v>
      </c>
      <c r="AJ12" s="24">
        <f t="shared" si="7"/>
        <v>89.390330110760075</v>
      </c>
      <c r="AK12" s="24">
        <f t="shared" si="8"/>
        <v>135.32025341890909</v>
      </c>
      <c r="AL12" s="23">
        <f t="shared" si="9"/>
        <v>46.343027676226527</v>
      </c>
      <c r="AM12" s="23"/>
      <c r="AN12" s="23">
        <f t="shared" si="10"/>
        <v>127.91170390229507</v>
      </c>
      <c r="AO12" s="24">
        <f t="shared" si="11"/>
        <v>101.62508836352906</v>
      </c>
      <c r="AP12" s="23">
        <f t="shared" si="12"/>
        <v>70.981780594146059</v>
      </c>
      <c r="AQ12" s="23"/>
      <c r="AR12" s="23">
        <f t="shared" si="13"/>
        <v>64.807989330301041</v>
      </c>
      <c r="AS12" s="23">
        <f t="shared" si="13"/>
        <v>100.56412137460507</v>
      </c>
      <c r="AT12" s="23">
        <f t="shared" si="14"/>
        <v>100.56412137460507</v>
      </c>
      <c r="BC12" s="5"/>
    </row>
    <row r="13" spans="1:62" s="5" customFormat="1" ht="17.25" customHeight="1">
      <c r="A13" s="26" t="s">
        <v>50</v>
      </c>
      <c r="B13" s="14">
        <f>'[1]2'!C125</f>
        <v>47.567756117438265</v>
      </c>
      <c r="C13" s="15">
        <f>'[1]21-02-2022'!K34</f>
        <v>2</v>
      </c>
      <c r="D13" s="16">
        <f t="shared" si="15"/>
        <v>49.567756117438265</v>
      </c>
      <c r="E13" s="14">
        <f>'[1]2'!D125</f>
        <v>145.08165615818672</v>
      </c>
      <c r="F13" s="14">
        <f>'[1]2'!E125</f>
        <v>27.351459767527004</v>
      </c>
      <c r="G13" s="14">
        <f>'[1]2'!F125</f>
        <v>102.27067565249226</v>
      </c>
      <c r="H13" s="14">
        <f>'[1]2'!G125</f>
        <v>33.297429282206785</v>
      </c>
      <c r="I13" s="14">
        <f>'[1]2'!H125</f>
        <v>40.432592699822528</v>
      </c>
      <c r="J13" s="14">
        <f>'[1]2'!I125</f>
        <v>95.135512234876529</v>
      </c>
      <c r="K13" s="14">
        <f>'[1]2'!J125</f>
        <v>145.08165615818672</v>
      </c>
      <c r="L13" s="14">
        <f>'[1]2'!K125</f>
        <v>44.000174408630393</v>
      </c>
      <c r="M13" s="17">
        <f>'[1]21-02-2022'!K100</f>
        <v>-18</v>
      </c>
      <c r="N13" s="18">
        <f t="shared" si="16"/>
        <v>26.000174408630393</v>
      </c>
      <c r="O13" s="14">
        <f>'[1]2'!L125</f>
        <v>49.946143923310174</v>
      </c>
      <c r="P13" s="14">
        <f>'[1]2'!M125</f>
        <v>7.1351634176157388</v>
      </c>
      <c r="Q13" s="14">
        <f>'[1]2'!N125</f>
        <v>130.81132932295523</v>
      </c>
      <c r="R13" s="14">
        <f>'[1]2'!O125</f>
        <v>97.513900040748425</v>
      </c>
      <c r="S13" s="80">
        <f>'[1]21-02-2022'!K186</f>
        <v>21</v>
      </c>
      <c r="T13" s="19">
        <f t="shared" si="17"/>
        <v>118.51390004074842</v>
      </c>
      <c r="U13" s="14">
        <f>'[1]2'!P125</f>
        <v>80.865185399645057</v>
      </c>
      <c r="V13" s="14">
        <f>'[1]2'!Q125</f>
        <v>68.97324637028548</v>
      </c>
      <c r="W13" s="14">
        <f>'[1]2'!R125</f>
        <v>107.02745126423609</v>
      </c>
      <c r="X13" s="14">
        <f>'[1]2'!S125</f>
        <v>107.02745126423609</v>
      </c>
      <c r="Y13" s="14">
        <f>'[1]2'!T125</f>
        <v>68.97324637028548</v>
      </c>
      <c r="Z13" s="20">
        <f t="shared" si="18"/>
        <v>1398.4920298526854</v>
      </c>
      <c r="AA13" s="21">
        <f t="shared" si="0"/>
        <v>2</v>
      </c>
      <c r="AB13" s="22">
        <f t="shared" si="1"/>
        <v>3</v>
      </c>
      <c r="AC13" s="22">
        <f t="shared" si="19"/>
        <v>1403.4920298526854</v>
      </c>
      <c r="AD13" s="23">
        <f t="shared" si="2"/>
        <v>55.567756117438265</v>
      </c>
      <c r="AE13" s="24">
        <f t="shared" si="3"/>
        <v>156.08165615818672</v>
      </c>
      <c r="AF13" s="24"/>
      <c r="AG13" s="24">
        <f t="shared" si="4"/>
        <v>72.270675652492258</v>
      </c>
      <c r="AH13" s="23">
        <f t="shared" si="5"/>
        <v>33.297429282206785</v>
      </c>
      <c r="AI13" s="24">
        <f t="shared" si="6"/>
        <v>37.432592699822528</v>
      </c>
      <c r="AJ13" s="24">
        <f t="shared" si="7"/>
        <v>95.135512234876529</v>
      </c>
      <c r="AK13" s="24">
        <f t="shared" si="8"/>
        <v>144.08165615818672</v>
      </c>
      <c r="AL13" s="23">
        <f t="shared" si="9"/>
        <v>49.000174408630393</v>
      </c>
      <c r="AM13" s="23"/>
      <c r="AN13" s="23">
        <f t="shared" si="10"/>
        <v>135.81132932295523</v>
      </c>
      <c r="AO13" s="24">
        <f t="shared" si="11"/>
        <v>107.51390004074842</v>
      </c>
      <c r="AP13" s="23">
        <f t="shared" si="12"/>
        <v>75.865185399645057</v>
      </c>
      <c r="AQ13" s="23"/>
      <c r="AR13" s="23">
        <f t="shared" si="13"/>
        <v>68.97324637028548</v>
      </c>
      <c r="AS13" s="23">
        <f t="shared" si="13"/>
        <v>107.02745126423609</v>
      </c>
      <c r="AT13" s="23">
        <f t="shared" si="14"/>
        <v>107.02745126423609</v>
      </c>
    </row>
    <row r="14" spans="1:62" s="5" customFormat="1" ht="17.25" customHeight="1">
      <c r="A14" s="26" t="s">
        <v>51</v>
      </c>
      <c r="B14" s="14">
        <f>'[1]2'!C126</f>
        <v>51.958659558795034</v>
      </c>
      <c r="C14" s="15">
        <f>'[1]21-02-2022'!L34</f>
        <v>2</v>
      </c>
      <c r="D14" s="16">
        <f t="shared" si="15"/>
        <v>53.958659558795034</v>
      </c>
      <c r="E14" s="14">
        <f>'[1]2'!D126</f>
        <v>158.47391165432484</v>
      </c>
      <c r="F14" s="14">
        <f>'[1]2'!E126</f>
        <v>29.876229246307144</v>
      </c>
      <c r="G14" s="14">
        <f>'[1]2'!F126</f>
        <v>111.71111805140931</v>
      </c>
      <c r="H14" s="14">
        <f>'[1]2'!G126</f>
        <v>36.37106169115652</v>
      </c>
      <c r="I14" s="14">
        <f>'[1]2'!H126</f>
        <v>44.16486062497578</v>
      </c>
      <c r="J14" s="14">
        <f>'[1]2'!I126</f>
        <v>103.91731911759007</v>
      </c>
      <c r="K14" s="14">
        <f>'[1]2'!J126</f>
        <v>158.47391165432484</v>
      </c>
      <c r="L14" s="14">
        <f>'[1]2'!K126</f>
        <v>48.061760091885404</v>
      </c>
      <c r="M14" s="17">
        <f>'[1]21-02-2022'!L100</f>
        <v>-40</v>
      </c>
      <c r="N14" s="18">
        <f t="shared" si="16"/>
        <v>8.0617600918854038</v>
      </c>
      <c r="O14" s="14">
        <f>'[1]2'!L126</f>
        <v>54.556592536734776</v>
      </c>
      <c r="P14" s="14">
        <f>'[1]2'!M126</f>
        <v>7.7937989338192537</v>
      </c>
      <c r="Q14" s="14">
        <f>'[1]2'!N126</f>
        <v>142.88631378668634</v>
      </c>
      <c r="R14" s="14">
        <f>'[1]2'!O126</f>
        <v>106.5152520955298</v>
      </c>
      <c r="S14" s="81">
        <f>'[1]21-02-2022'!K186</f>
        <v>21</v>
      </c>
      <c r="T14" s="19">
        <f t="shared" si="17"/>
        <v>127.5152520955298</v>
      </c>
      <c r="U14" s="14">
        <f>'[1]2'!P126</f>
        <v>88.329721249951561</v>
      </c>
      <c r="V14" s="14">
        <f>'[1]2'!Q126</f>
        <v>75.340056360252788</v>
      </c>
      <c r="W14" s="14">
        <f>'[1]2'!R126</f>
        <v>116.90698400728881</v>
      </c>
      <c r="X14" s="14">
        <f>'[1]2'!S126</f>
        <v>116.90698400728881</v>
      </c>
      <c r="Y14" s="14">
        <f>'[1]2'!T126</f>
        <v>75.340056360252788</v>
      </c>
      <c r="Z14" s="20">
        <f t="shared" si="18"/>
        <v>1527.5845910285739</v>
      </c>
      <c r="AA14" s="21">
        <f t="shared" si="0"/>
        <v>2</v>
      </c>
      <c r="AB14" s="22">
        <f t="shared" si="1"/>
        <v>-19</v>
      </c>
      <c r="AC14" s="22">
        <f t="shared" si="19"/>
        <v>1510.5845910285739</v>
      </c>
      <c r="AD14" s="23">
        <f t="shared" si="2"/>
        <v>59.958659558795034</v>
      </c>
      <c r="AE14" s="24">
        <f t="shared" si="3"/>
        <v>169.47391165432484</v>
      </c>
      <c r="AF14" s="24"/>
      <c r="AG14" s="24">
        <f t="shared" si="4"/>
        <v>81.711118051409315</v>
      </c>
      <c r="AH14" s="23">
        <f t="shared" si="5"/>
        <v>36.37106169115652</v>
      </c>
      <c r="AI14" s="24">
        <f t="shared" si="6"/>
        <v>41.16486062497578</v>
      </c>
      <c r="AJ14" s="24">
        <f t="shared" si="7"/>
        <v>103.91731911759007</v>
      </c>
      <c r="AK14" s="24">
        <f t="shared" si="8"/>
        <v>157.47391165432484</v>
      </c>
      <c r="AL14" s="23">
        <f t="shared" si="9"/>
        <v>53.061760091885404</v>
      </c>
      <c r="AM14" s="23"/>
      <c r="AN14" s="23">
        <f t="shared" si="10"/>
        <v>147.88631378668634</v>
      </c>
      <c r="AO14" s="24">
        <f t="shared" si="11"/>
        <v>116.5152520955298</v>
      </c>
      <c r="AP14" s="23">
        <f t="shared" si="12"/>
        <v>83.329721249951561</v>
      </c>
      <c r="AQ14" s="23"/>
      <c r="AR14" s="23">
        <f t="shared" si="13"/>
        <v>75.340056360252788</v>
      </c>
      <c r="AS14" s="23">
        <f t="shared" si="13"/>
        <v>116.90698400728881</v>
      </c>
      <c r="AT14" s="23">
        <f t="shared" si="14"/>
        <v>116.90698400728881</v>
      </c>
    </row>
    <row r="15" spans="1:62" s="5" customFormat="1" ht="17.25" customHeight="1">
      <c r="A15" s="28" t="s">
        <v>52</v>
      </c>
      <c r="B15" s="14">
        <f>'[1]2'!C127</f>
        <v>62.832153705659358</v>
      </c>
      <c r="C15" s="15">
        <f>'[1]21-02-2022'!M34</f>
        <v>3</v>
      </c>
      <c r="D15" s="16">
        <f t="shared" si="15"/>
        <v>65.832153705659351</v>
      </c>
      <c r="E15" s="14">
        <f>'[1]2'!D127</f>
        <v>191.63806880226102</v>
      </c>
      <c r="F15" s="14">
        <f>'[1]2'!E127</f>
        <v>36.128488380754128</v>
      </c>
      <c r="G15" s="14">
        <f>'[1]2'!F127</f>
        <v>135.08913046716759</v>
      </c>
      <c r="H15" s="14">
        <f>'[1]2'!G127</f>
        <v>43.982507593961543</v>
      </c>
      <c r="I15" s="14">
        <f>'[1]2'!H127</f>
        <v>53.407330649810454</v>
      </c>
      <c r="J15" s="14">
        <f>'[1]2'!I127</f>
        <v>125.66430741131872</v>
      </c>
      <c r="K15" s="14">
        <f>'[1]2'!J127</f>
        <v>191.63806880226102</v>
      </c>
      <c r="L15" s="14">
        <f>'[1]2'!K127</f>
        <v>58.119742177734899</v>
      </c>
      <c r="M15" s="17">
        <f>'[1]21-02-2022'!M100</f>
        <v>-44</v>
      </c>
      <c r="N15" s="18">
        <f t="shared" si="16"/>
        <v>14.119742177734899</v>
      </c>
      <c r="O15" s="14">
        <f>'[1]2'!L127</f>
        <v>65.973761390942315</v>
      </c>
      <c r="P15" s="14">
        <f>'[1]2'!M127</f>
        <v>9.4248230558489023</v>
      </c>
      <c r="Q15" s="14">
        <f>'[1]2'!N127</f>
        <v>172.78842269056324</v>
      </c>
      <c r="R15" s="14">
        <f>'[1]2'!O127</f>
        <v>128.80591509660167</v>
      </c>
      <c r="S15" s="81">
        <f>'[1]21-02-2022'!L186</f>
        <v>31</v>
      </c>
      <c r="T15" s="19">
        <f t="shared" si="17"/>
        <v>159.80591509660167</v>
      </c>
      <c r="U15" s="14">
        <f>'[1]2'!P127</f>
        <v>106.81466129962091</v>
      </c>
      <c r="V15" s="14">
        <f>'[1]2'!Q127</f>
        <v>91.106622873206064</v>
      </c>
      <c r="W15" s="14">
        <f>'[1]2'!R127</f>
        <v>141.37234583773355</v>
      </c>
      <c r="X15" s="14">
        <f>'[1]2'!S127</f>
        <v>141.37234583773355</v>
      </c>
      <c r="Y15" s="14">
        <f>'[1]2'!T127</f>
        <v>91.106622873206064</v>
      </c>
      <c r="Z15" s="20">
        <f t="shared" si="18"/>
        <v>1847.2653189463849</v>
      </c>
      <c r="AA15" s="21">
        <f t="shared" si="0"/>
        <v>3</v>
      </c>
      <c r="AB15" s="22">
        <f t="shared" si="1"/>
        <v>-13</v>
      </c>
      <c r="AC15" s="22">
        <f t="shared" si="19"/>
        <v>1837.2653189463849</v>
      </c>
      <c r="AD15" s="23">
        <f t="shared" si="2"/>
        <v>70.832153705659351</v>
      </c>
      <c r="AE15" s="24">
        <f t="shared" si="3"/>
        <v>202.63806880226102</v>
      </c>
      <c r="AF15" s="24"/>
      <c r="AG15" s="24">
        <f t="shared" si="4"/>
        <v>105.08913046716759</v>
      </c>
      <c r="AH15" s="23">
        <f t="shared" si="5"/>
        <v>43.982507593961543</v>
      </c>
      <c r="AI15" s="24">
        <f t="shared" si="6"/>
        <v>50.407330649810454</v>
      </c>
      <c r="AJ15" s="24">
        <f t="shared" si="7"/>
        <v>125.6643074113187</v>
      </c>
      <c r="AK15" s="24">
        <f t="shared" si="8"/>
        <v>190.63806880226102</v>
      </c>
      <c r="AL15" s="23">
        <f t="shared" si="9"/>
        <v>63.119742177734899</v>
      </c>
      <c r="AM15" s="23"/>
      <c r="AN15" s="23">
        <f t="shared" si="10"/>
        <v>177.78842269056324</v>
      </c>
      <c r="AO15" s="24">
        <f t="shared" si="11"/>
        <v>138.80591509660167</v>
      </c>
      <c r="AP15" s="23">
        <f t="shared" si="12"/>
        <v>101.81466129962091</v>
      </c>
      <c r="AQ15" s="23"/>
      <c r="AR15" s="23">
        <f t="shared" si="13"/>
        <v>91.106622873206064</v>
      </c>
      <c r="AS15" s="23">
        <f t="shared" si="13"/>
        <v>141.37234583773355</v>
      </c>
      <c r="AT15" s="23">
        <f t="shared" si="14"/>
        <v>141.37234583773355</v>
      </c>
    </row>
    <row r="16" spans="1:62" s="5" customFormat="1" ht="17.25" customHeight="1">
      <c r="A16" s="26" t="s">
        <v>53</v>
      </c>
      <c r="B16" s="14">
        <f>'[1]2'!C128</f>
        <v>65.548436108734393</v>
      </c>
      <c r="C16" s="15">
        <f>'[1]21-02-2022'!N34</f>
        <v>3</v>
      </c>
      <c r="D16" s="16">
        <f t="shared" si="15"/>
        <v>68.548436108734393</v>
      </c>
      <c r="E16" s="14">
        <f>'[1]2'!D128</f>
        <v>199.9227301316399</v>
      </c>
      <c r="F16" s="14">
        <f>'[1]2'!E128</f>
        <v>37.690350762522272</v>
      </c>
      <c r="G16" s="14">
        <f>'[1]2'!F128</f>
        <v>140.92913763377894</v>
      </c>
      <c r="H16" s="14">
        <f>'[1]2'!G128</f>
        <v>45.883905276114071</v>
      </c>
      <c r="I16" s="14">
        <f>'[1]2'!H128</f>
        <v>55.716170692424235</v>
      </c>
      <c r="J16" s="14">
        <f>'[1]2'!I128</f>
        <v>131.09687221746879</v>
      </c>
      <c r="K16" s="14">
        <f>'[1]2'!J128</f>
        <v>199.9227301316399</v>
      </c>
      <c r="L16" s="14">
        <f>'[1]2'!K128</f>
        <v>60.63230340057931</v>
      </c>
      <c r="M16" s="17">
        <f>'[1]21-02-2022'!N100</f>
        <v>-48</v>
      </c>
      <c r="N16" s="18">
        <f t="shared" si="16"/>
        <v>12.63230340057931</v>
      </c>
      <c r="O16" s="14">
        <f>'[1]2'!L128</f>
        <v>68.825857914171095</v>
      </c>
      <c r="P16" s="14">
        <f>'[1]2'!M128</f>
        <v>9.8322654163101575</v>
      </c>
      <c r="Q16" s="14">
        <f>'[1]2'!N128</f>
        <v>180.25819929901957</v>
      </c>
      <c r="R16" s="14">
        <f>'[1]2'!O128</f>
        <v>134.37429402290547</v>
      </c>
      <c r="S16" s="81">
        <f>'[1]21-02-2022'!N186</f>
        <v>33</v>
      </c>
      <c r="T16" s="19">
        <f t="shared" si="17"/>
        <v>167.37429402290547</v>
      </c>
      <c r="U16" s="14">
        <f>'[1]2'!P128</f>
        <v>111.43234138484847</v>
      </c>
      <c r="V16" s="14">
        <f>'[1]2'!Q128</f>
        <v>95.045232357664858</v>
      </c>
      <c r="W16" s="14">
        <f>'[1]2'!R128</f>
        <v>147.48398124465237</v>
      </c>
      <c r="X16" s="14">
        <f>'[1]2'!S128</f>
        <v>147.48398124465237</v>
      </c>
      <c r="Y16" s="14">
        <f>'[1]2'!T128</f>
        <v>95.045232357664858</v>
      </c>
      <c r="Z16" s="20">
        <f t="shared" si="18"/>
        <v>1927.1240215967912</v>
      </c>
      <c r="AA16" s="21">
        <f t="shared" si="0"/>
        <v>3</v>
      </c>
      <c r="AB16" s="22">
        <f t="shared" si="1"/>
        <v>-15</v>
      </c>
      <c r="AC16" s="22">
        <f t="shared" si="19"/>
        <v>1915.1240215967912</v>
      </c>
      <c r="AD16" s="23">
        <f t="shared" si="2"/>
        <v>73.548436108734393</v>
      </c>
      <c r="AE16" s="24">
        <f t="shared" si="3"/>
        <v>210.9227301316399</v>
      </c>
      <c r="AF16" s="24"/>
      <c r="AG16" s="24">
        <f t="shared" si="4"/>
        <v>110.92913763377894</v>
      </c>
      <c r="AH16" s="23">
        <f t="shared" si="5"/>
        <v>45.883905276114071</v>
      </c>
      <c r="AI16" s="24">
        <f t="shared" si="6"/>
        <v>52.716170692424235</v>
      </c>
      <c r="AJ16" s="24">
        <f t="shared" si="7"/>
        <v>131.09687221746879</v>
      </c>
      <c r="AK16" s="24">
        <f t="shared" si="8"/>
        <v>198.9227301316399</v>
      </c>
      <c r="AL16" s="23">
        <f t="shared" si="9"/>
        <v>65.632303400579303</v>
      </c>
      <c r="AM16" s="23"/>
      <c r="AN16" s="23">
        <f t="shared" si="10"/>
        <v>185.25819929901957</v>
      </c>
      <c r="AO16" s="24">
        <f t="shared" si="11"/>
        <v>144.37429402290547</v>
      </c>
      <c r="AP16" s="23">
        <f t="shared" si="12"/>
        <v>106.43234138484847</v>
      </c>
      <c r="AQ16" s="23"/>
      <c r="AR16" s="23">
        <f t="shared" si="13"/>
        <v>95.045232357664858</v>
      </c>
      <c r="AS16" s="23">
        <f t="shared" si="13"/>
        <v>147.48398124465237</v>
      </c>
      <c r="AT16" s="23">
        <f t="shared" si="14"/>
        <v>147.48398124465237</v>
      </c>
    </row>
    <row r="17" spans="1:55" s="5" customFormat="1" ht="17.25" customHeight="1">
      <c r="A17" s="13" t="s">
        <v>54</v>
      </c>
      <c r="B17" s="14">
        <f>'[1]2'!C129</f>
        <v>61.331278789501702</v>
      </c>
      <c r="C17" s="15">
        <f>'[1]21-02-2022'!O34</f>
        <v>2</v>
      </c>
      <c r="D17" s="16">
        <f t="shared" si="15"/>
        <v>63.331278789501702</v>
      </c>
      <c r="E17" s="14">
        <f>'[1]2'!D129</f>
        <v>187.06040030798019</v>
      </c>
      <c r="F17" s="14">
        <f>'[1]2'!E129</f>
        <v>35.26548530396348</v>
      </c>
      <c r="G17" s="14">
        <f>'[1]2'!F129</f>
        <v>131.86224939742866</v>
      </c>
      <c r="H17" s="14">
        <f>'[1]2'!G129</f>
        <v>42.931895152651187</v>
      </c>
      <c r="I17" s="14">
        <f>'[1]2'!H129</f>
        <v>52.131586971076452</v>
      </c>
      <c r="J17" s="14">
        <f>'[1]2'!I129</f>
        <v>122.6625575790034</v>
      </c>
      <c r="K17" s="14">
        <f>'[1]2'!J129</f>
        <v>187.06040030798019</v>
      </c>
      <c r="L17" s="14">
        <f>'[1]2'!K129</f>
        <v>56.73143288028907</v>
      </c>
      <c r="M17" s="17">
        <f>'[1]21-02-2022'!O100</f>
        <v>-42</v>
      </c>
      <c r="N17" s="18">
        <f t="shared" si="16"/>
        <v>14.73143288028907</v>
      </c>
      <c r="O17" s="14">
        <f>'[1]2'!L129</f>
        <v>64.397842728976784</v>
      </c>
      <c r="P17" s="14">
        <f>'[1]2'!M129</f>
        <v>9.1996918184252543</v>
      </c>
      <c r="Q17" s="14">
        <f>'[1]2'!N129</f>
        <v>168.66101667112969</v>
      </c>
      <c r="R17" s="14">
        <f>'[1]2'!O129</f>
        <v>125.72912151847846</v>
      </c>
      <c r="S17" s="81">
        <f>'[1]21-02-2022'!O186</f>
        <v>18</v>
      </c>
      <c r="T17" s="19">
        <f t="shared" si="17"/>
        <v>143.72912151847845</v>
      </c>
      <c r="U17" s="14">
        <f>'[1]2'!P129</f>
        <v>104.2631739421529</v>
      </c>
      <c r="V17" s="14">
        <f>'[1]2'!Q129</f>
        <v>88.930354244777462</v>
      </c>
      <c r="W17" s="14">
        <f>'[1]2'!R129</f>
        <v>137.99537727637883</v>
      </c>
      <c r="X17" s="14">
        <f>'[1]2'!S129</f>
        <v>137.99537727637883</v>
      </c>
      <c r="Y17" s="14">
        <f>'[1]2'!T129</f>
        <v>88.930354244777462</v>
      </c>
      <c r="Z17" s="20">
        <f t="shared" si="18"/>
        <v>1803.1395964113497</v>
      </c>
      <c r="AA17" s="21">
        <f t="shared" si="0"/>
        <v>2</v>
      </c>
      <c r="AB17" s="22">
        <f t="shared" si="1"/>
        <v>-24</v>
      </c>
      <c r="AC17" s="22">
        <f t="shared" si="19"/>
        <v>1781.1395964113497</v>
      </c>
      <c r="AD17" s="23">
        <f t="shared" si="2"/>
        <v>69.33127878950171</v>
      </c>
      <c r="AE17" s="24">
        <f t="shared" si="3"/>
        <v>198.06040030798019</v>
      </c>
      <c r="AF17" s="24"/>
      <c r="AG17" s="24">
        <f t="shared" si="4"/>
        <v>101.86224939742866</v>
      </c>
      <c r="AH17" s="23">
        <f t="shared" si="5"/>
        <v>42.931895152651187</v>
      </c>
      <c r="AI17" s="24">
        <f t="shared" si="6"/>
        <v>49.131586971076452</v>
      </c>
      <c r="AJ17" s="24">
        <f t="shared" si="7"/>
        <v>122.66255757900342</v>
      </c>
      <c r="AK17" s="24">
        <f t="shared" si="8"/>
        <v>186.06040030798019</v>
      </c>
      <c r="AL17" s="23">
        <f t="shared" si="9"/>
        <v>61.73143288028907</v>
      </c>
      <c r="AM17" s="23"/>
      <c r="AN17" s="23">
        <f t="shared" si="10"/>
        <v>173.66101667112969</v>
      </c>
      <c r="AO17" s="24">
        <f t="shared" si="11"/>
        <v>135.72912151847845</v>
      </c>
      <c r="AP17" s="23">
        <f t="shared" si="12"/>
        <v>99.263173942152903</v>
      </c>
      <c r="AQ17" s="23"/>
      <c r="AR17" s="23">
        <f t="shared" si="13"/>
        <v>88.930354244777462</v>
      </c>
      <c r="AS17" s="23">
        <f t="shared" si="13"/>
        <v>137.99537727637883</v>
      </c>
      <c r="AT17" s="23">
        <f t="shared" si="14"/>
        <v>137.99537727637883</v>
      </c>
    </row>
    <row r="18" spans="1:55" s="5" customFormat="1" ht="17.25" customHeight="1">
      <c r="A18" s="13" t="s">
        <v>55</v>
      </c>
      <c r="B18" s="14">
        <f>'[1]2'!C130</f>
        <v>55.200194947287592</v>
      </c>
      <c r="C18" s="15">
        <f>'[1]21-02-2022'!P34</f>
        <v>2</v>
      </c>
      <c r="D18" s="16">
        <f t="shared" si="15"/>
        <v>57.200194947287592</v>
      </c>
      <c r="E18" s="14">
        <f>'[1]2'!D130</f>
        <v>168.36059458922713</v>
      </c>
      <c r="F18" s="14">
        <f>'[1]2'!E130</f>
        <v>31.740112094690364</v>
      </c>
      <c r="G18" s="14">
        <f>'[1]2'!F130</f>
        <v>118.68041913666831</v>
      </c>
      <c r="H18" s="14">
        <f>'[1]2'!G130</f>
        <v>38.640136463101307</v>
      </c>
      <c r="I18" s="14">
        <f>'[1]2'!H130</f>
        <v>46.920165705194457</v>
      </c>
      <c r="J18" s="14">
        <f>'[1]2'!I130</f>
        <v>110.40038989457518</v>
      </c>
      <c r="K18" s="14">
        <f>'[1]2'!J130</f>
        <v>168.36059458922713</v>
      </c>
      <c r="L18" s="14">
        <f>'[1]2'!K130</f>
        <v>51.060180326241017</v>
      </c>
      <c r="M18" s="17">
        <f>'[1]21-02-2022'!P100</f>
        <v>-44</v>
      </c>
      <c r="N18" s="18">
        <f t="shared" si="16"/>
        <v>7.0601803262410172</v>
      </c>
      <c r="O18" s="14">
        <f>'[1]2'!L130</f>
        <v>57.960204694651964</v>
      </c>
      <c r="P18" s="14">
        <f>'[1]2'!M130</f>
        <v>8.2800292420931374</v>
      </c>
      <c r="Q18" s="14">
        <f>'[1]2'!N130</f>
        <v>151.80053610504086</v>
      </c>
      <c r="R18" s="14">
        <f>'[1]2'!O130</f>
        <v>113.16039964193953</v>
      </c>
      <c r="S18" s="81">
        <f>'[1]21-02-2022'!P186</f>
        <v>17</v>
      </c>
      <c r="T18" s="19">
        <f t="shared" si="17"/>
        <v>130.16039964193953</v>
      </c>
      <c r="U18" s="14">
        <f>'[1]2'!P130</f>
        <v>93.840331410388913</v>
      </c>
      <c r="V18" s="14">
        <f>'[1]2'!Q130</f>
        <v>80.040282673566992</v>
      </c>
      <c r="W18" s="14">
        <f>'[1]2'!R130</f>
        <v>124.20043863139706</v>
      </c>
      <c r="X18" s="14">
        <f>'[1]2'!S130</f>
        <v>124.20043863139706</v>
      </c>
      <c r="Y18" s="14">
        <f>'[1]2'!T130</f>
        <v>80.040282673566992</v>
      </c>
      <c r="Z18" s="20">
        <f t="shared" si="18"/>
        <v>1622.8857314502548</v>
      </c>
      <c r="AA18" s="21">
        <f t="shared" si="0"/>
        <v>2</v>
      </c>
      <c r="AB18" s="22">
        <f t="shared" si="1"/>
        <v>-27</v>
      </c>
      <c r="AC18" s="22">
        <f t="shared" si="19"/>
        <v>1597.8857314502548</v>
      </c>
      <c r="AD18" s="23">
        <f t="shared" si="2"/>
        <v>63.200194947287592</v>
      </c>
      <c r="AE18" s="24">
        <f t="shared" si="3"/>
        <v>179.36059458922713</v>
      </c>
      <c r="AF18" s="24"/>
      <c r="AG18" s="24">
        <f>G18-10-10-5-5-AH1786+10</f>
        <v>98.680419136668306</v>
      </c>
      <c r="AH18" s="23">
        <f t="shared" si="5"/>
        <v>38.640136463101307</v>
      </c>
      <c r="AI18" s="24">
        <f t="shared" si="6"/>
        <v>43.920165705194457</v>
      </c>
      <c r="AJ18" s="24">
        <f t="shared" si="7"/>
        <v>110.40038989457518</v>
      </c>
      <c r="AK18" s="24">
        <f t="shared" si="8"/>
        <v>167.36059458922713</v>
      </c>
      <c r="AL18" s="23">
        <f t="shared" si="9"/>
        <v>56.060180326241017</v>
      </c>
      <c r="AM18" s="23"/>
      <c r="AN18" s="23">
        <f t="shared" si="10"/>
        <v>156.80053610504086</v>
      </c>
      <c r="AO18" s="24">
        <f t="shared" si="11"/>
        <v>123.16039964193953</v>
      </c>
      <c r="AP18" s="23">
        <f t="shared" si="12"/>
        <v>88.840331410388913</v>
      </c>
      <c r="AQ18" s="23"/>
      <c r="AR18" s="23">
        <f t="shared" si="13"/>
        <v>80.040282673566992</v>
      </c>
      <c r="AS18" s="23">
        <f t="shared" si="13"/>
        <v>124.20043863139706</v>
      </c>
      <c r="AT18" s="23">
        <f t="shared" si="14"/>
        <v>124.20043863139706</v>
      </c>
    </row>
    <row r="19" spans="1:55" s="5" customFormat="1" ht="17.25" customHeight="1">
      <c r="A19" s="29" t="s">
        <v>56</v>
      </c>
      <c r="B19" s="14">
        <f>'[1]2'!C131</f>
        <v>55.284294497894848</v>
      </c>
      <c r="C19" s="30">
        <f>'[1]21-02-2022'!Q34</f>
        <v>2</v>
      </c>
      <c r="D19" s="16">
        <f t="shared" si="15"/>
        <v>57.284294497894848</v>
      </c>
      <c r="E19" s="14">
        <f>'[1]2'!D131</f>
        <v>168.61709821857929</v>
      </c>
      <c r="F19" s="14">
        <f>'[1]2'!E131</f>
        <v>31.788469336289538</v>
      </c>
      <c r="G19" s="14">
        <f>'[1]2'!F131</f>
        <v>118.86123317047391</v>
      </c>
      <c r="H19" s="14">
        <f>'[1]2'!G131</f>
        <v>38.699006148526387</v>
      </c>
      <c r="I19" s="14">
        <f>'[1]2'!H131</f>
        <v>46.991650323210628</v>
      </c>
      <c r="J19" s="14">
        <f>'[1]2'!I131</f>
        <v>110.5685889957897</v>
      </c>
      <c r="K19" s="14">
        <f>'[1]2'!J131</f>
        <v>168.61709821857929</v>
      </c>
      <c r="L19" s="14">
        <f>'[1]2'!K131</f>
        <v>51.137972410552734</v>
      </c>
      <c r="M19" s="31">
        <f>'[1]21-02-2022'!Q100</f>
        <v>-26</v>
      </c>
      <c r="N19" s="18">
        <f t="shared" si="16"/>
        <v>25.137972410552734</v>
      </c>
      <c r="O19" s="14">
        <f>'[1]2'!L131</f>
        <v>58.048509222789583</v>
      </c>
      <c r="P19" s="14">
        <f>'[1]2'!M131</f>
        <v>8.2926441746842254</v>
      </c>
      <c r="Q19" s="14">
        <f>'[1]2'!N131</f>
        <v>152.03180986921083</v>
      </c>
      <c r="R19" s="14">
        <f>'[1]2'!O131</f>
        <v>113.33280372068442</v>
      </c>
      <c r="S19" s="82">
        <f>'[1]21-02-2022'!Q186</f>
        <v>18</v>
      </c>
      <c r="T19" s="19">
        <f t="shared" si="17"/>
        <v>131.33280372068441</v>
      </c>
      <c r="U19" s="14">
        <f>'[1]2'!P131</f>
        <v>93.983300646421256</v>
      </c>
      <c r="V19" s="14">
        <f>'[1]2'!Q131</f>
        <v>80.16222702194753</v>
      </c>
      <c r="W19" s="14">
        <f>'[1]2'!R131</f>
        <v>124.38966262026341</v>
      </c>
      <c r="X19" s="14">
        <f>'[1]2'!S131</f>
        <v>124.38966262026341</v>
      </c>
      <c r="Y19" s="14">
        <f>'[1]2'!T131</f>
        <v>80.16222702194753</v>
      </c>
      <c r="Z19" s="20">
        <f t="shared" si="18"/>
        <v>1625.3582582381084</v>
      </c>
      <c r="AA19" s="21">
        <f t="shared" si="0"/>
        <v>2</v>
      </c>
      <c r="AB19" s="22">
        <f t="shared" si="1"/>
        <v>-8</v>
      </c>
      <c r="AC19" s="22">
        <f t="shared" si="19"/>
        <v>1619.3582582381084</v>
      </c>
      <c r="AD19" s="23">
        <f t="shared" si="2"/>
        <v>63.284294497894848</v>
      </c>
      <c r="AE19" s="24">
        <f t="shared" si="3"/>
        <v>179.61709821857929</v>
      </c>
      <c r="AF19" s="24"/>
      <c r="AG19" s="24">
        <f t="shared" ref="AG19:AG28" si="20">G19-10-10-5-5-10+10</f>
        <v>88.861233170473909</v>
      </c>
      <c r="AH19" s="23">
        <f t="shared" si="5"/>
        <v>38.699006148526387</v>
      </c>
      <c r="AI19" s="24">
        <f t="shared" si="6"/>
        <v>43.991650323210628</v>
      </c>
      <c r="AJ19" s="24">
        <f t="shared" si="7"/>
        <v>110.5685889957897</v>
      </c>
      <c r="AK19" s="24">
        <f t="shared" si="8"/>
        <v>167.61709821857929</v>
      </c>
      <c r="AL19" s="23">
        <f t="shared" si="9"/>
        <v>56.137972410552734</v>
      </c>
      <c r="AM19" s="23"/>
      <c r="AN19" s="23">
        <f t="shared" si="10"/>
        <v>157.03180986921083</v>
      </c>
      <c r="AO19" s="24">
        <f t="shared" si="11"/>
        <v>123.33280372068442</v>
      </c>
      <c r="AP19" s="23">
        <f t="shared" si="12"/>
        <v>88.983300646421256</v>
      </c>
      <c r="AQ19" s="23"/>
      <c r="AR19" s="23">
        <f t="shared" si="13"/>
        <v>80.16222702194753</v>
      </c>
      <c r="AS19" s="23">
        <f t="shared" si="13"/>
        <v>124.38966262026341</v>
      </c>
      <c r="AT19" s="23">
        <f t="shared" si="14"/>
        <v>124.38966262026341</v>
      </c>
    </row>
    <row r="20" spans="1:55" s="5" customFormat="1" ht="17.25" customHeight="1">
      <c r="A20" s="13" t="s">
        <v>57</v>
      </c>
      <c r="B20" s="14">
        <f>'[1]2'!C132</f>
        <v>51.114200009904359</v>
      </c>
      <c r="C20" s="30">
        <f>'[1]21-02-2022'!R34</f>
        <v>3</v>
      </c>
      <c r="D20" s="16">
        <f t="shared" ref="D20:D27" si="21">B20+C21</f>
        <v>53.114200009904359</v>
      </c>
      <c r="E20" s="14">
        <f>'[1]2'!D132</f>
        <v>155.89831003020828</v>
      </c>
      <c r="F20" s="14">
        <f>'[1]2'!E132</f>
        <v>29.390665005695002</v>
      </c>
      <c r="G20" s="14">
        <f>'[1]2'!F132</f>
        <v>109.89553002129435</v>
      </c>
      <c r="H20" s="14">
        <f>'[1]2'!G132</f>
        <v>35.779940006933046</v>
      </c>
      <c r="I20" s="14">
        <f>'[1]2'!H132</f>
        <v>43.447070008418706</v>
      </c>
      <c r="J20" s="14">
        <f>'[1]2'!I132</f>
        <v>102.22840001980872</v>
      </c>
      <c r="K20" s="14">
        <f>'[1]2'!J132</f>
        <v>155.89831003020828</v>
      </c>
      <c r="L20" s="14">
        <f>'[1]2'!K132</f>
        <v>47.280635009161522</v>
      </c>
      <c r="M20" s="17">
        <f>'[1]21-02-2022'!R100</f>
        <v>-14</v>
      </c>
      <c r="N20" s="18">
        <f t="shared" si="16"/>
        <v>33.280635009161522</v>
      </c>
      <c r="O20" s="14">
        <f>'[1]2'!L132</f>
        <v>53.669910010399562</v>
      </c>
      <c r="P20" s="14">
        <f>'[1]2'!M132</f>
        <v>7.6671300014856518</v>
      </c>
      <c r="Q20" s="14">
        <f>'[1]2'!N132</f>
        <v>140.56405002723699</v>
      </c>
      <c r="R20" s="14">
        <f>'[1]2'!O132</f>
        <v>104.78411002030391</v>
      </c>
      <c r="S20" s="81">
        <f>'[1]21-02-2022'!R186</f>
        <v>4</v>
      </c>
      <c r="T20" s="19">
        <f t="shared" si="17"/>
        <v>108.78411002030391</v>
      </c>
      <c r="U20" s="14">
        <f>'[1]2'!P132</f>
        <v>86.894140016837412</v>
      </c>
      <c r="V20" s="14">
        <f>'[1]2'!Q132</f>
        <v>74.115590014361302</v>
      </c>
      <c r="W20" s="14">
        <f>'[1]2'!R132</f>
        <v>115.0069500222848</v>
      </c>
      <c r="X20" s="14">
        <f>'[1]2'!S132</f>
        <v>115.0069500222848</v>
      </c>
      <c r="Y20" s="14">
        <f>'[1]2'!T132</f>
        <v>74.115590014361302</v>
      </c>
      <c r="Z20" s="20">
        <f t="shared" si="18"/>
        <v>1502.7574802911881</v>
      </c>
      <c r="AA20" s="21">
        <f t="shared" ref="AA20:AA27" si="22">C21</f>
        <v>2</v>
      </c>
      <c r="AB20" s="22">
        <f t="shared" si="1"/>
        <v>-10</v>
      </c>
      <c r="AC20" s="22">
        <f t="shared" si="19"/>
        <v>1494.7574802911881</v>
      </c>
      <c r="AD20" s="23">
        <f t="shared" si="2"/>
        <v>59.114200009904359</v>
      </c>
      <c r="AE20" s="24">
        <f t="shared" si="3"/>
        <v>166.89831003020828</v>
      </c>
      <c r="AF20" s="24"/>
      <c r="AG20" s="24">
        <f t="shared" si="20"/>
        <v>79.895530021294348</v>
      </c>
      <c r="AH20" s="23">
        <f t="shared" si="5"/>
        <v>35.779940006933046</v>
      </c>
      <c r="AI20" s="24">
        <f t="shared" si="6"/>
        <v>40.447070008418706</v>
      </c>
      <c r="AJ20" s="24">
        <f t="shared" si="7"/>
        <v>102.22840001980872</v>
      </c>
      <c r="AK20" s="24">
        <f t="shared" si="8"/>
        <v>154.89831003020828</v>
      </c>
      <c r="AL20" s="23">
        <f t="shared" si="9"/>
        <v>52.280635009161522</v>
      </c>
      <c r="AM20" s="23"/>
      <c r="AN20" s="23">
        <f t="shared" si="10"/>
        <v>145.56405002723699</v>
      </c>
      <c r="AO20" s="24">
        <f t="shared" si="11"/>
        <v>114.78411002030391</v>
      </c>
      <c r="AP20" s="23">
        <f t="shared" si="12"/>
        <v>81.894140016837412</v>
      </c>
      <c r="AQ20" s="23"/>
      <c r="AR20" s="23">
        <f t="shared" si="13"/>
        <v>74.115590014361302</v>
      </c>
      <c r="AS20" s="23">
        <f t="shared" si="13"/>
        <v>115.0069500222848</v>
      </c>
      <c r="AT20" s="23">
        <f t="shared" si="14"/>
        <v>115.0069500222848</v>
      </c>
    </row>
    <row r="21" spans="1:55" s="5" customFormat="1" ht="17.25" customHeight="1">
      <c r="A21" s="13" t="s">
        <v>58</v>
      </c>
      <c r="B21" s="14">
        <f>'[1]2'!C133</f>
        <v>48.398133625994525</v>
      </c>
      <c r="C21" s="15">
        <f>'[1]21-02-2022'!S34</f>
        <v>2</v>
      </c>
      <c r="D21" s="16">
        <f t="shared" si="21"/>
        <v>50.398133625994525</v>
      </c>
      <c r="E21" s="14">
        <f>'[1]2'!D133</f>
        <v>147.61430755928328</v>
      </c>
      <c r="F21" s="14">
        <f>'[1]2'!E133</f>
        <v>27.828926834946849</v>
      </c>
      <c r="G21" s="14">
        <f>'[1]2'!F133</f>
        <v>104.05598729588822</v>
      </c>
      <c r="H21" s="14">
        <f>'[1]2'!G133</f>
        <v>33.87869353819616</v>
      </c>
      <c r="I21" s="14">
        <f>'[1]2'!H133</f>
        <v>41.138413582095346</v>
      </c>
      <c r="J21" s="14">
        <f>'[1]2'!I133</f>
        <v>96.79626725198905</v>
      </c>
      <c r="K21" s="14">
        <f>'[1]2'!J133</f>
        <v>147.61430755928328</v>
      </c>
      <c r="L21" s="14">
        <f>'[1]2'!K133</f>
        <v>44.768273604044929</v>
      </c>
      <c r="M21" s="17">
        <f>'[1]21-02-2022'!S100</f>
        <v>8</v>
      </c>
      <c r="N21" s="18">
        <f t="shared" si="16"/>
        <v>52.768273604044929</v>
      </c>
      <c r="O21" s="14">
        <f>'[1]2'!L133</f>
        <v>50.81804030729424</v>
      </c>
      <c r="P21" s="14">
        <f>'[1]2'!M133</f>
        <v>7.2597200438991774</v>
      </c>
      <c r="Q21" s="14">
        <f>'[1]2'!N133</f>
        <v>133.09486747148495</v>
      </c>
      <c r="R21" s="14">
        <f>'[1]2'!O133</f>
        <v>99.216173933288758</v>
      </c>
      <c r="S21" s="81">
        <f>'[1]21-02-2022'!S186</f>
        <v>1</v>
      </c>
      <c r="T21" s="19">
        <f t="shared" si="17"/>
        <v>100.21617393328876</v>
      </c>
      <c r="U21" s="14">
        <f>'[1]2'!P133</f>
        <v>82.276827164190692</v>
      </c>
      <c r="V21" s="14">
        <f>'[1]2'!Q133</f>
        <v>70.177293757692055</v>
      </c>
      <c r="W21" s="14">
        <f>'[1]2'!R133</f>
        <v>108.89580065848767</v>
      </c>
      <c r="X21" s="14">
        <f>'[1]2'!S133</f>
        <v>108.89580065848767</v>
      </c>
      <c r="Y21" s="14">
        <f>'[1]2'!T133</f>
        <v>70.177293757692055</v>
      </c>
      <c r="Z21" s="20">
        <f t="shared" si="18"/>
        <v>1422.9051286042386</v>
      </c>
      <c r="AA21" s="21">
        <f t="shared" si="22"/>
        <v>2</v>
      </c>
      <c r="AB21" s="22">
        <f t="shared" si="1"/>
        <v>9</v>
      </c>
      <c r="AC21" s="22">
        <f t="shared" si="19"/>
        <v>1433.9051286042386</v>
      </c>
      <c r="AD21" s="23">
        <f t="shared" si="2"/>
        <v>56.398133625994525</v>
      </c>
      <c r="AE21" s="24">
        <f t="shared" si="3"/>
        <v>158.61430755928328</v>
      </c>
      <c r="AF21" s="24"/>
      <c r="AG21" s="24">
        <f t="shared" si="20"/>
        <v>74.055987295888215</v>
      </c>
      <c r="AH21" s="23">
        <f t="shared" si="5"/>
        <v>33.87869353819616</v>
      </c>
      <c r="AI21" s="24">
        <f t="shared" si="6"/>
        <v>38.138413582095346</v>
      </c>
      <c r="AJ21" s="24">
        <f t="shared" si="7"/>
        <v>96.79626725198905</v>
      </c>
      <c r="AK21" s="24">
        <f t="shared" si="8"/>
        <v>146.61430755928328</v>
      </c>
      <c r="AL21" s="23">
        <f t="shared" si="9"/>
        <v>49.768273604044929</v>
      </c>
      <c r="AM21" s="23"/>
      <c r="AN21" s="23">
        <f t="shared" si="10"/>
        <v>138.09486747148495</v>
      </c>
      <c r="AO21" s="24">
        <f t="shared" si="11"/>
        <v>109.21617393328876</v>
      </c>
      <c r="AP21" s="23">
        <f t="shared" si="12"/>
        <v>77.276827164190692</v>
      </c>
      <c r="AQ21" s="23"/>
      <c r="AR21" s="23">
        <f t="shared" si="13"/>
        <v>70.177293757692055</v>
      </c>
      <c r="AS21" s="23">
        <f t="shared" si="13"/>
        <v>108.89580065848767</v>
      </c>
      <c r="AT21" s="23">
        <f t="shared" si="14"/>
        <v>108.89580065848767</v>
      </c>
    </row>
    <row r="22" spans="1:55" s="5" customFormat="1" ht="17.25" customHeight="1">
      <c r="A22" s="26" t="s">
        <v>59</v>
      </c>
      <c r="B22" s="14">
        <f>'[1]2'!C134</f>
        <v>44.564357034424063</v>
      </c>
      <c r="C22" s="15">
        <f>'[1]21-02-2022'!T34</f>
        <v>2</v>
      </c>
      <c r="D22" s="16">
        <f t="shared" si="21"/>
        <v>47.564357034424063</v>
      </c>
      <c r="E22" s="14">
        <f>'[1]2'!D134</f>
        <v>135.9212889549934</v>
      </c>
      <c r="F22" s="14">
        <f>'[1]2'!E134</f>
        <v>25.624505294793835</v>
      </c>
      <c r="G22" s="14">
        <f>'[1]2'!F134</f>
        <v>95.813367624011718</v>
      </c>
      <c r="H22" s="14">
        <f>'[1]2'!G134</f>
        <v>31.195049924096839</v>
      </c>
      <c r="I22" s="14">
        <f>'[1]2'!H134</f>
        <v>37.879703479260456</v>
      </c>
      <c r="J22" s="14">
        <f>'[1]2'!I134</f>
        <v>89.128714068848126</v>
      </c>
      <c r="K22" s="14">
        <f>'[1]2'!J134</f>
        <v>135.9212889549934</v>
      </c>
      <c r="L22" s="14">
        <f>'[1]2'!K134</f>
        <v>41.222030256842253</v>
      </c>
      <c r="M22" s="17">
        <f>'[1]21-02-2022'!T100</f>
        <v>28</v>
      </c>
      <c r="N22" s="18">
        <f t="shared" si="16"/>
        <v>69.22203025684226</v>
      </c>
      <c r="O22" s="14">
        <f>'[1]2'!L134</f>
        <v>46.79257488614526</v>
      </c>
      <c r="P22" s="14">
        <f>'[1]2'!M134</f>
        <v>6.6846535551636084</v>
      </c>
      <c r="Q22" s="14">
        <f>'[1]2'!N134</f>
        <v>122.55198184466617</v>
      </c>
      <c r="R22" s="14">
        <f>'[1]2'!O134</f>
        <v>91.356931920569309</v>
      </c>
      <c r="S22" s="81">
        <f>'[1]21-02-2022'!T186</f>
        <v>1</v>
      </c>
      <c r="T22" s="19">
        <f t="shared" si="17"/>
        <v>92.356931920569309</v>
      </c>
      <c r="U22" s="14">
        <f>'[1]2'!P134</f>
        <v>75.759406958520913</v>
      </c>
      <c r="V22" s="14">
        <f>'[1]2'!Q134</f>
        <v>64.618317699914883</v>
      </c>
      <c r="W22" s="14">
        <f>'[1]2'!R134</f>
        <v>100.26980332745414</v>
      </c>
      <c r="X22" s="14">
        <f>'[1]2'!S134</f>
        <v>100.26980332745414</v>
      </c>
      <c r="Y22" s="14">
        <f>'[1]2'!T134</f>
        <v>64.618317699914883</v>
      </c>
      <c r="Z22" s="20">
        <f t="shared" si="18"/>
        <v>1310.1920968120676</v>
      </c>
      <c r="AA22" s="21">
        <f t="shared" si="22"/>
        <v>3</v>
      </c>
      <c r="AB22" s="22">
        <f t="shared" si="1"/>
        <v>29</v>
      </c>
      <c r="AC22" s="22">
        <f t="shared" si="19"/>
        <v>1342.1920968120676</v>
      </c>
      <c r="AD22" s="23">
        <f t="shared" si="2"/>
        <v>52.564357034424063</v>
      </c>
      <c r="AE22" s="24">
        <f t="shared" si="3"/>
        <v>146.9212889549934</v>
      </c>
      <c r="AF22" s="24"/>
      <c r="AG22" s="24">
        <f t="shared" si="20"/>
        <v>65.813367624011718</v>
      </c>
      <c r="AH22" s="23">
        <f t="shared" si="5"/>
        <v>31.195049924096839</v>
      </c>
      <c r="AI22" s="24">
        <f t="shared" si="6"/>
        <v>34.879703479260456</v>
      </c>
      <c r="AJ22" s="24">
        <f t="shared" si="7"/>
        <v>89.128714068848126</v>
      </c>
      <c r="AK22" s="24">
        <f t="shared" si="8"/>
        <v>134.9212889549934</v>
      </c>
      <c r="AL22" s="23">
        <f t="shared" si="9"/>
        <v>46.222030256842253</v>
      </c>
      <c r="AM22" s="23"/>
      <c r="AN22" s="23">
        <f t="shared" si="10"/>
        <v>127.55198184466616</v>
      </c>
      <c r="AO22" s="24">
        <f t="shared" si="11"/>
        <v>101.35693192056931</v>
      </c>
      <c r="AP22" s="23">
        <f t="shared" si="12"/>
        <v>70.759406958520913</v>
      </c>
      <c r="AQ22" s="23"/>
      <c r="AR22" s="23">
        <f t="shared" si="13"/>
        <v>64.618317699914883</v>
      </c>
      <c r="AS22" s="23">
        <f t="shared" si="13"/>
        <v>100.26980332745414</v>
      </c>
      <c r="AT22" s="23">
        <f t="shared" si="14"/>
        <v>100.26980332745414</v>
      </c>
    </row>
    <row r="23" spans="1:55" s="5" customFormat="1" ht="17.25" customHeight="1">
      <c r="A23" s="13" t="s">
        <v>60</v>
      </c>
      <c r="B23" s="14">
        <f>'[1]2'!C135</f>
        <v>44.920189095924734</v>
      </c>
      <c r="C23" s="15">
        <f>'[1]21-02-2022'!U34</f>
        <v>3</v>
      </c>
      <c r="D23" s="16">
        <f t="shared" si="21"/>
        <v>47.920189095924734</v>
      </c>
      <c r="E23" s="14">
        <f>'[1]2'!D135</f>
        <v>137.00657674257045</v>
      </c>
      <c r="F23" s="14">
        <f>'[1]2'!E135</f>
        <v>25.829108730156722</v>
      </c>
      <c r="G23" s="14">
        <f>'[1]2'!F135</f>
        <v>96.578406556238164</v>
      </c>
      <c r="H23" s="14">
        <f>'[1]2'!G135</f>
        <v>31.444132367147311</v>
      </c>
      <c r="I23" s="14">
        <f>'[1]2'!H135</f>
        <v>38.18216073153603</v>
      </c>
      <c r="J23" s="14">
        <f>'[1]2'!I135</f>
        <v>89.840378191849467</v>
      </c>
      <c r="K23" s="14">
        <f>'[1]2'!J135</f>
        <v>137.00657674257045</v>
      </c>
      <c r="L23" s="14">
        <f>'[1]2'!K135</f>
        <v>41.551174913730378</v>
      </c>
      <c r="M23" s="17">
        <f>'[1]21-02-2022'!U100</f>
        <v>30</v>
      </c>
      <c r="N23" s="18">
        <f t="shared" si="16"/>
        <v>71.551174913730378</v>
      </c>
      <c r="O23" s="14">
        <f>'[1]2'!L135</f>
        <v>47.166198550720964</v>
      </c>
      <c r="P23" s="14">
        <f>'[1]2'!M135</f>
        <v>6.7380283643887093</v>
      </c>
      <c r="Q23" s="14">
        <f>'[1]2'!N135</f>
        <v>123.53052001379302</v>
      </c>
      <c r="R23" s="14">
        <f>'[1]2'!O135</f>
        <v>92.08638764664569</v>
      </c>
      <c r="S23" s="81">
        <f>'[1]21-02-2022'!U186</f>
        <v>2</v>
      </c>
      <c r="T23" s="19">
        <f t="shared" si="17"/>
        <v>94.08638764664569</v>
      </c>
      <c r="U23" s="14">
        <f>'[1]2'!P135</f>
        <v>76.364321463072059</v>
      </c>
      <c r="V23" s="14">
        <f>'[1]2'!Q135</f>
        <v>65.13427418909086</v>
      </c>
      <c r="W23" s="14">
        <f>'[1]2'!R135</f>
        <v>101.07042546583065</v>
      </c>
      <c r="X23" s="14">
        <f>'[1]2'!S135</f>
        <v>101.07042546583065</v>
      </c>
      <c r="Y23" s="14">
        <f>'[1]2'!T135</f>
        <v>65.13427418909086</v>
      </c>
      <c r="Z23" s="20">
        <f t="shared" si="18"/>
        <v>1320.6535594201869</v>
      </c>
      <c r="AA23" s="21">
        <f t="shared" si="22"/>
        <v>3</v>
      </c>
      <c r="AB23" s="22">
        <f t="shared" si="1"/>
        <v>32</v>
      </c>
      <c r="AC23" s="22">
        <f t="shared" si="19"/>
        <v>1355.6535594201869</v>
      </c>
      <c r="AD23" s="23">
        <f t="shared" si="2"/>
        <v>52.920189095924734</v>
      </c>
      <c r="AE23" s="24">
        <f t="shared" si="3"/>
        <v>148.00657674257045</v>
      </c>
      <c r="AF23" s="24"/>
      <c r="AG23" s="24">
        <f t="shared" si="20"/>
        <v>66.578406556238164</v>
      </c>
      <c r="AH23" s="23">
        <f t="shared" si="5"/>
        <v>31.444132367147311</v>
      </c>
      <c r="AI23" s="24">
        <f t="shared" si="6"/>
        <v>35.18216073153603</v>
      </c>
      <c r="AJ23" s="24">
        <f t="shared" si="7"/>
        <v>89.840378191849467</v>
      </c>
      <c r="AK23" s="24">
        <f t="shared" si="8"/>
        <v>136.00657674257045</v>
      </c>
      <c r="AL23" s="23">
        <f t="shared" si="9"/>
        <v>46.551174913730378</v>
      </c>
      <c r="AM23" s="23"/>
      <c r="AN23" s="23">
        <f t="shared" si="10"/>
        <v>128.53052001379302</v>
      </c>
      <c r="AO23" s="24">
        <f t="shared" si="11"/>
        <v>102.08638764664569</v>
      </c>
      <c r="AP23" s="23">
        <f t="shared" si="12"/>
        <v>71.364321463072059</v>
      </c>
      <c r="AQ23" s="23"/>
      <c r="AR23" s="23">
        <f t="shared" si="13"/>
        <v>65.13427418909086</v>
      </c>
      <c r="AS23" s="23">
        <f t="shared" si="13"/>
        <v>101.07042546583065</v>
      </c>
      <c r="AT23" s="23">
        <f t="shared" si="14"/>
        <v>101.07042546583065</v>
      </c>
    </row>
    <row r="24" spans="1:55" s="32" customFormat="1" ht="17.25" customHeight="1">
      <c r="A24" s="13" t="s">
        <v>61</v>
      </c>
      <c r="B24" s="14">
        <f>'[1]2'!C136</f>
        <v>42.705141290548937</v>
      </c>
      <c r="C24" s="15">
        <f>'[1]21-02-2022'!V34</f>
        <v>3</v>
      </c>
      <c r="D24" s="16">
        <f t="shared" si="21"/>
        <v>44.705141290548937</v>
      </c>
      <c r="E24" s="14">
        <f>'[1]2'!D136</f>
        <v>130.25068093617426</v>
      </c>
      <c r="F24" s="14">
        <f>'[1]2'!E136</f>
        <v>24.555456242065638</v>
      </c>
      <c r="G24" s="14">
        <f>'[1]2'!F136</f>
        <v>91.816053774680199</v>
      </c>
      <c r="H24" s="14">
        <f>'[1]2'!G136</f>
        <v>29.893598903384252</v>
      </c>
      <c r="I24" s="14">
        <f>'[1]2'!H136</f>
        <v>36.299370096966598</v>
      </c>
      <c r="J24" s="14">
        <f>'[1]2'!I136</f>
        <v>85.410282581097874</v>
      </c>
      <c r="K24" s="14">
        <f>'[1]2'!J136</f>
        <v>130.25068093617426</v>
      </c>
      <c r="L24" s="14">
        <f>'[1]2'!K136</f>
        <v>39.50225569375776</v>
      </c>
      <c r="M24" s="17">
        <f>'[1]21-02-2022'!V100</f>
        <v>34</v>
      </c>
      <c r="N24" s="18">
        <f t="shared" si="16"/>
        <v>73.50225569375776</v>
      </c>
      <c r="O24" s="14">
        <f>'[1]2'!L136</f>
        <v>44.840398355076381</v>
      </c>
      <c r="P24" s="14">
        <f>'[1]2'!M136</f>
        <v>6.4057711935823392</v>
      </c>
      <c r="Q24" s="14">
        <f>'[1]2'!N136</f>
        <v>117.43913854900957</v>
      </c>
      <c r="R24" s="14">
        <f>'[1]2'!O136</f>
        <v>87.545539645625311</v>
      </c>
      <c r="S24" s="81">
        <f>'[1]21-02-2022'!V186</f>
        <v>3</v>
      </c>
      <c r="T24" s="19">
        <f t="shared" si="17"/>
        <v>90.545539645625311</v>
      </c>
      <c r="U24" s="14">
        <f>'[1]2'!P136</f>
        <v>72.598740193933196</v>
      </c>
      <c r="V24" s="14">
        <f>'[1]2'!Q136</f>
        <v>61.922454871295955</v>
      </c>
      <c r="W24" s="14">
        <f>'[1]2'!R136</f>
        <v>96.086567903735101</v>
      </c>
      <c r="X24" s="14">
        <f>'[1]2'!S136</f>
        <v>96.086567903735101</v>
      </c>
      <c r="Y24" s="14">
        <f>'[1]2'!T136</f>
        <v>61.922454871295955</v>
      </c>
      <c r="Z24" s="20">
        <f t="shared" si="18"/>
        <v>1255.5311539421389</v>
      </c>
      <c r="AA24" s="21">
        <f t="shared" si="22"/>
        <v>2</v>
      </c>
      <c r="AB24" s="22">
        <f t="shared" si="1"/>
        <v>37</v>
      </c>
      <c r="AC24" s="22">
        <f t="shared" si="19"/>
        <v>1294.5311539421389</v>
      </c>
      <c r="AD24" s="23">
        <f t="shared" si="2"/>
        <v>50.705141290548937</v>
      </c>
      <c r="AE24" s="24">
        <f t="shared" si="3"/>
        <v>141.25068093617426</v>
      </c>
      <c r="AF24" s="24"/>
      <c r="AG24" s="24">
        <f t="shared" si="20"/>
        <v>61.816053774680199</v>
      </c>
      <c r="AH24" s="23">
        <f t="shared" si="5"/>
        <v>29.893598903384252</v>
      </c>
      <c r="AI24" s="24">
        <f t="shared" si="6"/>
        <v>33.299370096966598</v>
      </c>
      <c r="AJ24" s="24">
        <f t="shared" si="7"/>
        <v>85.410282581097874</v>
      </c>
      <c r="AK24" s="24">
        <f t="shared" si="8"/>
        <v>129.25068093617426</v>
      </c>
      <c r="AL24" s="23">
        <f t="shared" si="9"/>
        <v>44.50225569375776</v>
      </c>
      <c r="AM24" s="23"/>
      <c r="AN24" s="23">
        <f t="shared" si="10"/>
        <v>122.43913854900956</v>
      </c>
      <c r="AO24" s="24">
        <f t="shared" si="11"/>
        <v>97.545539645625311</v>
      </c>
      <c r="AP24" s="23">
        <f t="shared" si="12"/>
        <v>67.598740193933196</v>
      </c>
      <c r="AQ24" s="23"/>
      <c r="AR24" s="23">
        <f t="shared" si="13"/>
        <v>61.922454871295955</v>
      </c>
      <c r="AS24" s="23">
        <f t="shared" si="13"/>
        <v>96.086567903735101</v>
      </c>
      <c r="AT24" s="23">
        <f t="shared" si="14"/>
        <v>96.086567903735101</v>
      </c>
      <c r="BC24" s="5"/>
    </row>
    <row r="25" spans="1:55" s="7" customFormat="1" ht="17.25" customHeight="1">
      <c r="A25" s="13" t="s">
        <v>62</v>
      </c>
      <c r="B25" s="14">
        <f>'[1]2'!C137</f>
        <v>42.994479578814918</v>
      </c>
      <c r="C25" s="15">
        <f>'[1]21-02-2022'!W34</f>
        <v>2</v>
      </c>
      <c r="D25" s="16">
        <f t="shared" si="21"/>
        <v>44.994479578814918</v>
      </c>
      <c r="E25" s="14">
        <f>'[1]2'!D137</f>
        <v>131.13316271538551</v>
      </c>
      <c r="F25" s="14">
        <f>'[1]2'!E137</f>
        <v>24.721825757818578</v>
      </c>
      <c r="G25" s="14">
        <f>'[1]2'!F137</f>
        <v>92.438131094452061</v>
      </c>
      <c r="H25" s="14">
        <f>'[1]2'!G137</f>
        <v>30.09613570517044</v>
      </c>
      <c r="I25" s="14">
        <f>'[1]2'!H137</f>
        <v>36.545307641992686</v>
      </c>
      <c r="J25" s="14">
        <f>'[1]2'!I137</f>
        <v>85.988959157629836</v>
      </c>
      <c r="K25" s="14">
        <f>'[1]2'!J137</f>
        <v>131.13316271538551</v>
      </c>
      <c r="L25" s="14">
        <f>'[1]2'!K137</f>
        <v>39.769893610403798</v>
      </c>
      <c r="M25" s="17">
        <f>'[1]21-02-2022'!W100</f>
        <v>32</v>
      </c>
      <c r="N25" s="18">
        <f t="shared" si="16"/>
        <v>71.769893610403798</v>
      </c>
      <c r="O25" s="14">
        <f>'[1]2'!L137</f>
        <v>45.14420355775566</v>
      </c>
      <c r="P25" s="14">
        <f>'[1]2'!M137</f>
        <v>6.4491719368222364</v>
      </c>
      <c r="Q25" s="14">
        <f>'[1]2'!N137</f>
        <v>118.23481884174103</v>
      </c>
      <c r="R25" s="14">
        <f>'[1]2'!O137</f>
        <v>88.138683136570563</v>
      </c>
      <c r="S25" s="81">
        <f>'[1]21-02-2022'!W186</f>
        <v>3</v>
      </c>
      <c r="T25" s="19">
        <f t="shared" si="17"/>
        <v>91.138683136570563</v>
      </c>
      <c r="U25" s="14">
        <f>'[1]2'!P137</f>
        <v>73.090615283985372</v>
      </c>
      <c r="V25" s="14">
        <f>'[1]2'!Q137</f>
        <v>62.341995389281628</v>
      </c>
      <c r="W25" s="14">
        <f>'[1]2'!R137</f>
        <v>96.737579052333558</v>
      </c>
      <c r="X25" s="14">
        <f>'[1]2'!S137</f>
        <v>96.737579052333558</v>
      </c>
      <c r="Y25" s="14">
        <f>'[1]2'!T137</f>
        <v>62.341995389281628</v>
      </c>
      <c r="Z25" s="20">
        <f t="shared" si="18"/>
        <v>1264.0376996171585</v>
      </c>
      <c r="AA25" s="21">
        <f t="shared" si="22"/>
        <v>2</v>
      </c>
      <c r="AB25" s="22">
        <f t="shared" si="1"/>
        <v>35</v>
      </c>
      <c r="AC25" s="22">
        <f t="shared" si="19"/>
        <v>1301.0376996171585</v>
      </c>
      <c r="AD25" s="23">
        <f t="shared" si="2"/>
        <v>50.994479578814918</v>
      </c>
      <c r="AE25" s="24">
        <f t="shared" si="3"/>
        <v>142.13316271538551</v>
      </c>
      <c r="AF25" s="24"/>
      <c r="AG25" s="24">
        <f t="shared" si="20"/>
        <v>62.438131094452061</v>
      </c>
      <c r="AH25" s="23">
        <f t="shared" si="5"/>
        <v>30.09613570517044</v>
      </c>
      <c r="AI25" s="24">
        <f t="shared" si="6"/>
        <v>33.545307641992686</v>
      </c>
      <c r="AJ25" s="24">
        <f t="shared" si="7"/>
        <v>85.988959157629836</v>
      </c>
      <c r="AK25" s="24">
        <f t="shared" si="8"/>
        <v>130.13316271538551</v>
      </c>
      <c r="AL25" s="23">
        <f t="shared" si="9"/>
        <v>44.769893610403798</v>
      </c>
      <c r="AM25" s="23"/>
      <c r="AN25" s="23">
        <f t="shared" si="10"/>
        <v>123.23481884174103</v>
      </c>
      <c r="AO25" s="24">
        <f t="shared" si="11"/>
        <v>98.138683136570563</v>
      </c>
      <c r="AP25" s="23">
        <f t="shared" si="12"/>
        <v>68.090615283985372</v>
      </c>
      <c r="AQ25" s="23"/>
      <c r="AR25" s="23">
        <f t="shared" si="13"/>
        <v>62.341995389281628</v>
      </c>
      <c r="AS25" s="23">
        <f t="shared" si="13"/>
        <v>96.737579052333558</v>
      </c>
      <c r="AT25" s="23">
        <f t="shared" si="14"/>
        <v>96.737579052333558</v>
      </c>
      <c r="BC25" s="5"/>
    </row>
    <row r="26" spans="1:55" s="5" customFormat="1" ht="17.25" customHeight="1">
      <c r="A26" s="13" t="s">
        <v>63</v>
      </c>
      <c r="B26" s="14">
        <f>'[1]2'!C138</f>
        <v>41.809656679084739</v>
      </c>
      <c r="C26" s="15">
        <f>'[1]21-02-2022'!X34</f>
        <v>2</v>
      </c>
      <c r="D26" s="16">
        <f t="shared" si="21"/>
        <v>42.809656679084739</v>
      </c>
      <c r="E26" s="14">
        <f>'[1]2'!D138</f>
        <v>127.51945287120844</v>
      </c>
      <c r="F26" s="14">
        <f>'[1]2'!E138</f>
        <v>24.040552590473723</v>
      </c>
      <c r="G26" s="14">
        <f>'[1]2'!F138</f>
        <v>89.890761860032171</v>
      </c>
      <c r="H26" s="14">
        <f>'[1]2'!G138</f>
        <v>29.26675967535931</v>
      </c>
      <c r="I26" s="14">
        <f>'[1]2'!H138</f>
        <v>35.538208177222025</v>
      </c>
      <c r="J26" s="14">
        <f>'[1]2'!I138</f>
        <v>83.619313358169478</v>
      </c>
      <c r="K26" s="14">
        <f>'[1]2'!J138</f>
        <v>127.51945287120844</v>
      </c>
      <c r="L26" s="14">
        <f>'[1]2'!K138</f>
        <v>38.673932428153378</v>
      </c>
      <c r="M26" s="17">
        <f>'[1]21-02-2022'!X100</f>
        <v>28</v>
      </c>
      <c r="N26" s="18">
        <f t="shared" si="16"/>
        <v>66.673932428153378</v>
      </c>
      <c r="O26" s="14">
        <f>'[1]2'!L138</f>
        <v>43.900139513038965</v>
      </c>
      <c r="P26" s="14">
        <f>'[1]2'!M138</f>
        <v>6.2714485018627091</v>
      </c>
      <c r="Q26" s="14">
        <f>'[1]2'!N138</f>
        <v>114.97655586748303</v>
      </c>
      <c r="R26" s="14">
        <f>'[1]2'!O138</f>
        <v>85.70979619212369</v>
      </c>
      <c r="S26" s="81">
        <f>'[1]21-02-2022'!X186</f>
        <v>3</v>
      </c>
      <c r="T26" s="19">
        <f t="shared" si="17"/>
        <v>88.70979619212369</v>
      </c>
      <c r="U26" s="14">
        <f>'[1]2'!P138</f>
        <v>71.076416354444049</v>
      </c>
      <c r="V26" s="14">
        <f>'[1]2'!Q138</f>
        <v>60.624002184672861</v>
      </c>
      <c r="W26" s="14">
        <f>'[1]2'!R138</f>
        <v>94.071727527940652</v>
      </c>
      <c r="X26" s="14">
        <f>'[1]2'!S138</f>
        <v>94.071727527940652</v>
      </c>
      <c r="Y26" s="14">
        <f>'[1]2'!T138</f>
        <v>60.624002184672861</v>
      </c>
      <c r="Z26" s="20">
        <f t="shared" si="18"/>
        <v>1229.2039063650914</v>
      </c>
      <c r="AA26" s="21">
        <f t="shared" si="22"/>
        <v>1</v>
      </c>
      <c r="AB26" s="22">
        <f t="shared" si="1"/>
        <v>31</v>
      </c>
      <c r="AC26" s="22">
        <f t="shared" si="19"/>
        <v>1261.2039063650914</v>
      </c>
      <c r="AD26" s="23">
        <f t="shared" si="2"/>
        <v>49.809656679084739</v>
      </c>
      <c r="AE26" s="24">
        <f t="shared" si="3"/>
        <v>138.51945287120844</v>
      </c>
      <c r="AF26" s="24"/>
      <c r="AG26" s="24">
        <f t="shared" si="20"/>
        <v>59.890761860032171</v>
      </c>
      <c r="AH26" s="23">
        <f t="shared" si="5"/>
        <v>29.26675967535931</v>
      </c>
      <c r="AI26" s="24">
        <f t="shared" si="6"/>
        <v>32.538208177222025</v>
      </c>
      <c r="AJ26" s="24">
        <f t="shared" si="7"/>
        <v>83.619313358169478</v>
      </c>
      <c r="AK26" s="24">
        <f t="shared" si="8"/>
        <v>126.51945287120844</v>
      </c>
      <c r="AL26" s="23">
        <f t="shared" si="9"/>
        <v>43.673932428153378</v>
      </c>
      <c r="AM26" s="23"/>
      <c r="AN26" s="23">
        <f t="shared" si="10"/>
        <v>119.97655586748303</v>
      </c>
      <c r="AO26" s="24">
        <f t="shared" si="11"/>
        <v>95.70979619212369</v>
      </c>
      <c r="AP26" s="23">
        <f t="shared" si="12"/>
        <v>66.076416354444049</v>
      </c>
      <c r="AQ26" s="23"/>
      <c r="AR26" s="23">
        <f t="shared" si="13"/>
        <v>60.624002184672861</v>
      </c>
      <c r="AS26" s="23">
        <f t="shared" si="13"/>
        <v>94.071727527940652</v>
      </c>
      <c r="AT26" s="23">
        <f t="shared" si="14"/>
        <v>94.071727527940652</v>
      </c>
    </row>
    <row r="27" spans="1:55" s="33" customFormat="1" ht="17.25" customHeight="1">
      <c r="A27" s="13" t="s">
        <v>64</v>
      </c>
      <c r="B27" s="14">
        <f>'[1]2'!C139</f>
        <v>38.967779179187801</v>
      </c>
      <c r="C27" s="15">
        <f>'[1]21-02-2022'!Y34</f>
        <v>1</v>
      </c>
      <c r="D27" s="16">
        <f t="shared" si="21"/>
        <v>39.967779179187801</v>
      </c>
      <c r="E27" s="14">
        <f>'[1]2'!D139</f>
        <v>118.85172649652279</v>
      </c>
      <c r="F27" s="14">
        <f>'[1]2'!E139</f>
        <v>22.406473028032984</v>
      </c>
      <c r="G27" s="14">
        <f>'[1]2'!F139</f>
        <v>83.780725235253769</v>
      </c>
      <c r="H27" s="14">
        <f>'[1]2'!G139</f>
        <v>27.277445425431459</v>
      </c>
      <c r="I27" s="14">
        <f>'[1]2'!H139</f>
        <v>33.122612302309633</v>
      </c>
      <c r="J27" s="14">
        <f>'[1]2'!I139</f>
        <v>77.935558358375602</v>
      </c>
      <c r="K27" s="14">
        <f>'[1]2'!J139</f>
        <v>118.85172649652279</v>
      </c>
      <c r="L27" s="14">
        <f>'[1]2'!K139</f>
        <v>36.045195740748717</v>
      </c>
      <c r="M27" s="17">
        <f>'[1]21-02-2022'!Y100</f>
        <v>36</v>
      </c>
      <c r="N27" s="18">
        <f t="shared" si="16"/>
        <v>72.04519574074871</v>
      </c>
      <c r="O27" s="14">
        <f>'[1]2'!L139</f>
        <v>40.916168138147185</v>
      </c>
      <c r="P27" s="14">
        <f>'[1]2'!M139</f>
        <v>5.845166876878169</v>
      </c>
      <c r="Q27" s="14">
        <f>'[1]2'!N139</f>
        <v>107.16139274276645</v>
      </c>
      <c r="R27" s="14">
        <f>'[1]2'!O139</f>
        <v>79.883947317334986</v>
      </c>
      <c r="S27" s="83">
        <f>'[1]21-02-2022'!Y186</f>
        <v>3</v>
      </c>
      <c r="T27" s="19">
        <f t="shared" si="17"/>
        <v>82.883947317334986</v>
      </c>
      <c r="U27" s="14">
        <f>'[1]2'!P139</f>
        <v>66.245224604619267</v>
      </c>
      <c r="V27" s="14">
        <f>'[1]2'!Q139</f>
        <v>56.50327980982231</v>
      </c>
      <c r="W27" s="14">
        <f>'[1]2'!R139</f>
        <v>87.677503153172552</v>
      </c>
      <c r="X27" s="14">
        <f>'[1]2'!S139</f>
        <v>87.677503153172552</v>
      </c>
      <c r="Y27" s="14">
        <f>'[1]2'!T139</f>
        <v>56.50327980982231</v>
      </c>
      <c r="Z27" s="20">
        <f t="shared" si="18"/>
        <v>1145.6527078681211</v>
      </c>
      <c r="AA27" s="21">
        <f t="shared" si="22"/>
        <v>1</v>
      </c>
      <c r="AB27" s="22">
        <f t="shared" si="1"/>
        <v>39</v>
      </c>
      <c r="AC27" s="22">
        <f t="shared" si="19"/>
        <v>1185.6527078681211</v>
      </c>
      <c r="AD27" s="23">
        <f t="shared" si="2"/>
        <v>46.967779179187801</v>
      </c>
      <c r="AE27" s="24">
        <f t="shared" si="3"/>
        <v>129.85172649652279</v>
      </c>
      <c r="AF27" s="24"/>
      <c r="AG27" s="24">
        <f t="shared" si="20"/>
        <v>53.780725235253769</v>
      </c>
      <c r="AH27" s="23">
        <f t="shared" si="5"/>
        <v>27.277445425431459</v>
      </c>
      <c r="AI27" s="24">
        <f t="shared" si="6"/>
        <v>30.122612302309633</v>
      </c>
      <c r="AJ27" s="24">
        <f t="shared" si="7"/>
        <v>77.935558358375602</v>
      </c>
      <c r="AK27" s="24">
        <f t="shared" si="8"/>
        <v>117.85172649652279</v>
      </c>
      <c r="AL27" s="23">
        <f t="shared" si="9"/>
        <v>41.045195740748717</v>
      </c>
      <c r="AM27" s="23"/>
      <c r="AN27" s="23">
        <f t="shared" si="10"/>
        <v>112.16139274276645</v>
      </c>
      <c r="AO27" s="24">
        <f t="shared" si="11"/>
        <v>89.883947317334986</v>
      </c>
      <c r="AP27" s="23">
        <f t="shared" si="12"/>
        <v>61.245224604619267</v>
      </c>
      <c r="AQ27" s="23"/>
      <c r="AR27" s="23">
        <f t="shared" si="13"/>
        <v>56.50327980982231</v>
      </c>
      <c r="AS27" s="23">
        <f t="shared" si="13"/>
        <v>87.677503153172552</v>
      </c>
      <c r="AT27" s="23">
        <f t="shared" si="14"/>
        <v>87.677503153172552</v>
      </c>
      <c r="BC27" s="5"/>
    </row>
    <row r="28" spans="1:55" s="33" customFormat="1" ht="17.25" customHeight="1">
      <c r="A28" s="13" t="s">
        <v>65</v>
      </c>
      <c r="B28" s="14">
        <f>'[1]2'!C140</f>
        <v>37.657527845122033</v>
      </c>
      <c r="C28" s="15">
        <f>'[1]21-02-2022'!Z34</f>
        <v>1</v>
      </c>
      <c r="D28" s="16">
        <f>B28+C28</f>
        <v>38.657527845122033</v>
      </c>
      <c r="E28" s="14">
        <f>'[1]2'!D140</f>
        <v>114.85545992762221</v>
      </c>
      <c r="F28" s="14">
        <f>'[1]2'!E140</f>
        <v>21.653078510945168</v>
      </c>
      <c r="G28" s="14">
        <f>'[1]2'!F140</f>
        <v>80.963684867012361</v>
      </c>
      <c r="H28" s="14">
        <f>'[1]2'!G140</f>
        <v>26.36026949158542</v>
      </c>
      <c r="I28" s="14">
        <f>'[1]2'!H140</f>
        <v>32.00889866835373</v>
      </c>
      <c r="J28" s="14">
        <f>'[1]2'!I140</f>
        <v>75.315055690244066</v>
      </c>
      <c r="K28" s="14">
        <f>'[1]2'!J140</f>
        <v>114.85545992762221</v>
      </c>
      <c r="L28" s="14">
        <f>'[1]2'!K140</f>
        <v>34.833213256737878</v>
      </c>
      <c r="M28" s="17">
        <f>'[1]21-02-2022'!Z100</f>
        <v>34</v>
      </c>
      <c r="N28" s="18">
        <f t="shared" si="16"/>
        <v>68.833213256737878</v>
      </c>
      <c r="O28" s="14">
        <f>'[1]2'!L140</f>
        <v>39.540404237378134</v>
      </c>
      <c r="P28" s="14">
        <f>'[1]2'!M140</f>
        <v>5.6486291767683046</v>
      </c>
      <c r="Q28" s="14">
        <f>'[1]2'!N140</f>
        <v>103.55820157408559</v>
      </c>
      <c r="R28" s="14">
        <f>'[1]2'!O140</f>
        <v>77.197932082500159</v>
      </c>
      <c r="S28" s="83">
        <f>'[1]21-02-2022'!Z186</f>
        <v>2</v>
      </c>
      <c r="T28" s="19">
        <f t="shared" si="17"/>
        <v>79.197932082500159</v>
      </c>
      <c r="U28" s="14">
        <f>'[1]2'!P140</f>
        <v>64.01779733670746</v>
      </c>
      <c r="V28" s="14">
        <f>'[1]2'!Q140</f>
        <v>54.603415375426941</v>
      </c>
      <c r="W28" s="14">
        <f>'[1]2'!R140</f>
        <v>84.729437651524577</v>
      </c>
      <c r="X28" s="14">
        <f>'[1]2'!S140</f>
        <v>84.729437651524577</v>
      </c>
      <c r="Y28" s="14">
        <f>'[1]2'!T140</f>
        <v>54.603415375426941</v>
      </c>
      <c r="Z28" s="20">
        <f t="shared" si="18"/>
        <v>1107.1313186465877</v>
      </c>
      <c r="AA28" s="21">
        <f>C28</f>
        <v>1</v>
      </c>
      <c r="AB28" s="22">
        <f t="shared" si="1"/>
        <v>36</v>
      </c>
      <c r="AC28" s="22">
        <f t="shared" si="19"/>
        <v>1144.1313186465877</v>
      </c>
      <c r="AD28" s="23">
        <f t="shared" si="2"/>
        <v>45.657527845122033</v>
      </c>
      <c r="AE28" s="24">
        <f t="shared" si="3"/>
        <v>125.85545992762221</v>
      </c>
      <c r="AF28" s="24"/>
      <c r="AG28" s="24">
        <f t="shared" si="20"/>
        <v>50.963684867012361</v>
      </c>
      <c r="AH28" s="23">
        <f t="shared" si="5"/>
        <v>26.36026949158542</v>
      </c>
      <c r="AI28" s="24">
        <f t="shared" si="6"/>
        <v>29.00889866835373</v>
      </c>
      <c r="AJ28" s="24">
        <f t="shared" si="7"/>
        <v>75.315055690244066</v>
      </c>
      <c r="AK28" s="24">
        <f t="shared" si="8"/>
        <v>113.85545992762221</v>
      </c>
      <c r="AL28" s="23">
        <f t="shared" si="9"/>
        <v>39.833213256737878</v>
      </c>
      <c r="AM28" s="23"/>
      <c r="AN28" s="23">
        <f t="shared" si="10"/>
        <v>108.55820157408559</v>
      </c>
      <c r="AO28" s="24">
        <f t="shared" si="11"/>
        <v>87.197932082500159</v>
      </c>
      <c r="AP28" s="23">
        <f t="shared" si="12"/>
        <v>59.01779733670746</v>
      </c>
      <c r="AQ28" s="23"/>
      <c r="AR28" s="23">
        <f t="shared" si="13"/>
        <v>54.603415375426941</v>
      </c>
      <c r="AS28" s="23">
        <f t="shared" si="13"/>
        <v>84.729437651524577</v>
      </c>
      <c r="AT28" s="23">
        <f t="shared" si="14"/>
        <v>84.729437651524577</v>
      </c>
      <c r="BC28" s="5"/>
    </row>
    <row r="29" spans="1:55" s="39" customFormat="1" ht="17.25" customHeight="1">
      <c r="A29" s="34"/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84"/>
      <c r="N29" s="35"/>
      <c r="O29" s="37"/>
      <c r="P29" s="35"/>
      <c r="Q29" s="35"/>
      <c r="R29" s="35"/>
      <c r="S29" s="84"/>
      <c r="T29" s="35"/>
      <c r="U29" s="35"/>
      <c r="V29" s="35"/>
      <c r="W29" s="35"/>
      <c r="X29" s="35"/>
      <c r="Y29" s="35"/>
      <c r="Z29" s="35"/>
      <c r="AA29" s="38"/>
      <c r="AB29" s="35"/>
      <c r="AC29" s="35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55" s="85" customFormat="1" ht="39.6" customHeight="1">
      <c r="A30" s="40"/>
      <c r="B30" s="41" t="s">
        <v>66</v>
      </c>
      <c r="C30" s="41" t="s">
        <v>67</v>
      </c>
      <c r="D30" s="41" t="s">
        <v>68</v>
      </c>
      <c r="E30" s="41" t="s">
        <v>69</v>
      </c>
      <c r="F30" s="41" t="s">
        <v>4</v>
      </c>
      <c r="G30" s="41" t="s">
        <v>5</v>
      </c>
      <c r="H30" s="41" t="s">
        <v>70</v>
      </c>
      <c r="I30" s="41" t="s">
        <v>6</v>
      </c>
      <c r="J30" s="41" t="s">
        <v>71</v>
      </c>
      <c r="K30" s="41" t="s">
        <v>8</v>
      </c>
      <c r="L30" s="41" t="s">
        <v>72</v>
      </c>
      <c r="M30" s="41" t="s">
        <v>26</v>
      </c>
      <c r="N30" s="41" t="s">
        <v>68</v>
      </c>
      <c r="O30" s="41" t="s">
        <v>84</v>
      </c>
      <c r="P30" s="41" t="s">
        <v>11</v>
      </c>
      <c r="Q30" s="41" t="s">
        <v>12</v>
      </c>
      <c r="R30" s="41" t="s">
        <v>13</v>
      </c>
      <c r="S30" s="41" t="s">
        <v>26</v>
      </c>
      <c r="T30" s="41" t="s">
        <v>68</v>
      </c>
      <c r="U30" s="41" t="s">
        <v>14</v>
      </c>
      <c r="V30" s="41" t="s">
        <v>15</v>
      </c>
      <c r="W30" s="41" t="s">
        <v>16</v>
      </c>
      <c r="X30" s="41" t="s">
        <v>17</v>
      </c>
      <c r="Y30" s="41" t="s">
        <v>18</v>
      </c>
      <c r="Z30" s="41" t="s">
        <v>19</v>
      </c>
      <c r="AA30" s="42"/>
      <c r="AB30" s="42"/>
      <c r="AC30" s="42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1:55" s="5" customFormat="1" ht="20.45" customHeight="1">
      <c r="A31" s="44" t="s">
        <v>73</v>
      </c>
      <c r="B31" s="45">
        <f>+MIN(B5:B28)</f>
        <v>37.657527845122033</v>
      </c>
      <c r="C31" s="45">
        <f>+MIN(C5:C28)</f>
        <v>0</v>
      </c>
      <c r="D31" s="45">
        <f t="shared" ref="D31:Z31" si="23">+MIN(D5:D28)</f>
        <v>38.657527845122033</v>
      </c>
      <c r="E31" s="45">
        <f t="shared" si="23"/>
        <v>114.85545992762221</v>
      </c>
      <c r="F31" s="45">
        <f t="shared" si="23"/>
        <v>21.653078510945168</v>
      </c>
      <c r="G31" s="45">
        <f t="shared" si="23"/>
        <v>80.963684867012361</v>
      </c>
      <c r="H31" s="45">
        <f t="shared" si="23"/>
        <v>26.36026949158542</v>
      </c>
      <c r="I31" s="45">
        <f t="shared" si="23"/>
        <v>32.00889866835373</v>
      </c>
      <c r="J31" s="45">
        <f t="shared" si="23"/>
        <v>75.315055690244066</v>
      </c>
      <c r="K31" s="45">
        <f t="shared" si="23"/>
        <v>114.85545992762221</v>
      </c>
      <c r="L31" s="45">
        <f t="shared" si="23"/>
        <v>34.833213256737878</v>
      </c>
      <c r="M31" s="45">
        <f t="shared" si="23"/>
        <v>-48</v>
      </c>
      <c r="N31" s="45">
        <f t="shared" si="23"/>
        <v>7.0601803262410172</v>
      </c>
      <c r="O31" s="45">
        <f t="shared" si="23"/>
        <v>39.540404237378134</v>
      </c>
      <c r="P31" s="45">
        <f t="shared" si="23"/>
        <v>5.6486291767683046</v>
      </c>
      <c r="Q31" s="45">
        <f t="shared" si="23"/>
        <v>103.55820157408559</v>
      </c>
      <c r="R31" s="45">
        <f t="shared" si="23"/>
        <v>77.197932082500159</v>
      </c>
      <c r="S31" s="45">
        <f t="shared" si="23"/>
        <v>1</v>
      </c>
      <c r="T31" s="45">
        <f t="shared" si="23"/>
        <v>79.197932082500159</v>
      </c>
      <c r="U31" s="45">
        <f t="shared" si="23"/>
        <v>64.01779733670746</v>
      </c>
      <c r="V31" s="45">
        <f t="shared" si="23"/>
        <v>54.603415375426941</v>
      </c>
      <c r="W31" s="45">
        <f t="shared" si="23"/>
        <v>84.729437651524577</v>
      </c>
      <c r="X31" s="45">
        <f t="shared" si="23"/>
        <v>84.729437651524577</v>
      </c>
      <c r="Y31" s="45">
        <f t="shared" si="23"/>
        <v>54.603415375426941</v>
      </c>
      <c r="Z31" s="45">
        <f t="shared" si="23"/>
        <v>1107.1313186465877</v>
      </c>
      <c r="AA31" s="35"/>
      <c r="AB31" s="35"/>
      <c r="AC31" s="35"/>
      <c r="AD31" s="46"/>
      <c r="AE31" s="47"/>
      <c r="AF31" s="47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</row>
    <row r="32" spans="1:55" s="5" customFormat="1" ht="20.45" customHeight="1">
      <c r="A32" s="44" t="s">
        <v>74</v>
      </c>
      <c r="B32" s="45">
        <f>+MAX(B5:B28)</f>
        <v>65.548436108734393</v>
      </c>
      <c r="C32" s="45">
        <f>+MAX(C5:C28)</f>
        <v>3</v>
      </c>
      <c r="D32" s="45">
        <f t="shared" ref="D32:Z32" si="24">+MAX(D5:D28)</f>
        <v>68.548436108734393</v>
      </c>
      <c r="E32" s="45">
        <f t="shared" si="24"/>
        <v>199.9227301316399</v>
      </c>
      <c r="F32" s="45">
        <f t="shared" si="24"/>
        <v>37.690350762522272</v>
      </c>
      <c r="G32" s="45">
        <f t="shared" si="24"/>
        <v>140.92913763377894</v>
      </c>
      <c r="H32" s="45">
        <f t="shared" si="24"/>
        <v>45.883905276114071</v>
      </c>
      <c r="I32" s="45">
        <f t="shared" si="24"/>
        <v>55.716170692424235</v>
      </c>
      <c r="J32" s="45">
        <f t="shared" si="24"/>
        <v>131.09687221746879</v>
      </c>
      <c r="K32" s="45">
        <f t="shared" si="24"/>
        <v>199.9227301316399</v>
      </c>
      <c r="L32" s="45">
        <f t="shared" si="24"/>
        <v>60.63230340057931</v>
      </c>
      <c r="M32" s="45">
        <f t="shared" si="24"/>
        <v>36</v>
      </c>
      <c r="N32" s="45">
        <f t="shared" si="24"/>
        <v>73.50225569375776</v>
      </c>
      <c r="O32" s="45">
        <f t="shared" si="24"/>
        <v>68.825857914171095</v>
      </c>
      <c r="P32" s="45">
        <f t="shared" si="24"/>
        <v>9.8322654163101575</v>
      </c>
      <c r="Q32" s="45">
        <f t="shared" si="24"/>
        <v>180.25819929901957</v>
      </c>
      <c r="R32" s="45">
        <f t="shared" si="24"/>
        <v>134.37429402290547</v>
      </c>
      <c r="S32" s="45">
        <f t="shared" si="24"/>
        <v>33</v>
      </c>
      <c r="T32" s="45">
        <f t="shared" si="24"/>
        <v>167.37429402290547</v>
      </c>
      <c r="U32" s="45">
        <f t="shared" si="24"/>
        <v>111.43234138484847</v>
      </c>
      <c r="V32" s="45">
        <f t="shared" si="24"/>
        <v>95.045232357664858</v>
      </c>
      <c r="W32" s="45">
        <f t="shared" si="24"/>
        <v>147.48398124465237</v>
      </c>
      <c r="X32" s="45">
        <f t="shared" si="24"/>
        <v>147.48398124465237</v>
      </c>
      <c r="Y32" s="45">
        <f t="shared" si="24"/>
        <v>95.045232357664858</v>
      </c>
      <c r="Z32" s="45">
        <f t="shared" si="24"/>
        <v>1927.1240215967912</v>
      </c>
      <c r="AA32" s="35"/>
      <c r="AB32" s="35"/>
      <c r="AC32" s="35"/>
      <c r="AD32" s="46"/>
      <c r="AE32" s="47"/>
      <c r="AF32" s="47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62" s="5" customFormat="1" ht="52.5" hidden="1" customHeight="1">
      <c r="A33" s="49"/>
      <c r="B33" s="8"/>
      <c r="C33" s="50"/>
      <c r="D33" s="51"/>
      <c r="E33" s="87"/>
      <c r="F33" s="87"/>
      <c r="G33" s="87"/>
      <c r="H33" s="87"/>
      <c r="I33" s="87"/>
      <c r="J33" s="87"/>
      <c r="K33" s="87"/>
      <c r="L33" s="89"/>
      <c r="M33" s="90"/>
      <c r="N33" s="91"/>
      <c r="O33" s="52"/>
      <c r="P33" s="53"/>
      <c r="Q33" s="87"/>
      <c r="R33" s="89"/>
      <c r="S33" s="90"/>
      <c r="T33" s="91"/>
      <c r="U33" s="87"/>
      <c r="V33" s="87"/>
      <c r="W33" s="87"/>
      <c r="X33" s="87"/>
      <c r="Y33" s="87"/>
      <c r="Z33" s="54"/>
      <c r="AA33" s="55"/>
      <c r="AB33" s="56"/>
      <c r="AC33" s="55"/>
      <c r="AD33" s="23"/>
      <c r="AE33" s="23"/>
      <c r="AF33" s="23"/>
      <c r="AG33" s="57"/>
      <c r="AH33" s="57"/>
      <c r="AI33" s="57"/>
      <c r="AJ33" s="5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62" s="5" customFormat="1" ht="42" hidden="1" customHeight="1">
      <c r="A34" s="59"/>
      <c r="B34" s="24"/>
      <c r="C34" s="24"/>
      <c r="D34" s="60"/>
      <c r="E34" s="24"/>
      <c r="F34" s="24"/>
      <c r="G34" s="24"/>
      <c r="H34" s="24"/>
      <c r="I34" s="24"/>
      <c r="J34" s="24"/>
      <c r="K34" s="24"/>
      <c r="L34" s="24"/>
      <c r="M34" s="24"/>
      <c r="N34" s="52"/>
      <c r="O34" s="52"/>
      <c r="P34" s="24"/>
      <c r="Q34" s="24"/>
      <c r="R34" s="24"/>
      <c r="S34" s="24"/>
      <c r="T34" s="60"/>
      <c r="U34" s="24"/>
      <c r="V34" s="24"/>
      <c r="W34" s="24"/>
      <c r="X34" s="24"/>
      <c r="Y34" s="24"/>
      <c r="Z34" s="60"/>
      <c r="AA34" s="61"/>
      <c r="AB34" s="61"/>
      <c r="AC34" s="61"/>
      <c r="AD34" s="23"/>
      <c r="AE34" s="23"/>
      <c r="AF34" s="23"/>
      <c r="AG34" s="57"/>
      <c r="AH34" s="57"/>
      <c r="AI34" s="57"/>
      <c r="AJ34" s="48"/>
      <c r="AK34" s="48"/>
      <c r="AL34" s="48"/>
      <c r="AM34" s="48"/>
      <c r="AN34" s="48"/>
      <c r="AO34" s="61" t="s">
        <v>73</v>
      </c>
      <c r="AP34" s="48"/>
      <c r="AQ34" s="48"/>
      <c r="AR34" s="62">
        <f>Z31-691</f>
        <v>416.13131864658772</v>
      </c>
      <c r="AS34" s="62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J34" s="4"/>
    </row>
    <row r="35" spans="1:62" s="5" customFormat="1" ht="42" hidden="1" customHeight="1">
      <c r="A35" s="59"/>
      <c r="B35" s="24"/>
      <c r="C35" s="24"/>
      <c r="D35" s="60"/>
      <c r="E35" s="24"/>
      <c r="F35" s="24"/>
      <c r="G35" s="24"/>
      <c r="H35" s="24"/>
      <c r="I35" s="24"/>
      <c r="J35" s="24"/>
      <c r="K35" s="24"/>
      <c r="L35" s="24"/>
      <c r="M35" s="24"/>
      <c r="N35" s="52"/>
      <c r="O35" s="63"/>
      <c r="P35" s="24"/>
      <c r="Q35" s="24"/>
      <c r="R35" s="24"/>
      <c r="S35" s="24"/>
      <c r="T35" s="60"/>
      <c r="U35" s="24"/>
      <c r="V35" s="24"/>
      <c r="W35" s="24"/>
      <c r="X35" s="24"/>
      <c r="Y35" s="24"/>
      <c r="Z35" s="60"/>
      <c r="AA35" s="61"/>
      <c r="AB35" s="61"/>
      <c r="AC35" s="61"/>
      <c r="AD35" s="23"/>
      <c r="AE35" s="23"/>
      <c r="AF35" s="23"/>
      <c r="AG35" s="57"/>
      <c r="AH35" s="57"/>
      <c r="AI35" s="57"/>
      <c r="AJ35" s="48"/>
      <c r="AK35" s="48"/>
      <c r="AL35" s="48"/>
      <c r="AM35" s="48"/>
      <c r="AN35" s="48"/>
      <c r="AO35" s="61"/>
      <c r="AP35" s="48"/>
      <c r="AQ35" s="48"/>
      <c r="AR35" s="62"/>
      <c r="AS35" s="62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J35" s="4"/>
    </row>
    <row r="36" spans="1:62" s="68" customFormat="1" ht="31.5" hidden="1" customHeight="1">
      <c r="A36" s="64" t="s">
        <v>75</v>
      </c>
      <c r="B36" s="63" t="s">
        <v>76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5"/>
      <c r="AB36" s="65"/>
      <c r="AC36" s="65"/>
      <c r="AD36" s="23"/>
      <c r="AE36" s="23"/>
      <c r="AF36" s="23"/>
      <c r="AG36" s="57"/>
      <c r="AH36" s="57"/>
      <c r="AI36" s="57"/>
      <c r="AJ36" s="48"/>
      <c r="AK36" s="66"/>
      <c r="AL36" s="48"/>
      <c r="AM36" s="48"/>
      <c r="AN36" s="66"/>
      <c r="AO36" s="66" t="s">
        <v>74</v>
      </c>
      <c r="AP36" s="66"/>
      <c r="AQ36" s="66"/>
      <c r="AR36" s="67">
        <f>Z32-754</f>
        <v>1173.1240215967912</v>
      </c>
      <c r="AS36" s="67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J36" s="64"/>
    </row>
    <row r="37" spans="1:62" s="5" customFormat="1" ht="33" hidden="1" customHeight="1">
      <c r="A37" s="4"/>
      <c r="B37" s="63" t="s">
        <v>77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5"/>
      <c r="AB37" s="65"/>
      <c r="AC37" s="65"/>
      <c r="AD37" s="23"/>
      <c r="AE37" s="23"/>
      <c r="AF37" s="23"/>
      <c r="AG37" s="57"/>
      <c r="AH37" s="57"/>
      <c r="AI37" s="57"/>
      <c r="AJ37" s="48"/>
      <c r="AK37" s="48"/>
      <c r="AL37" s="48"/>
      <c r="AM37" s="48"/>
      <c r="AN37" s="48"/>
      <c r="AO37" s="48"/>
      <c r="AP37" s="48"/>
      <c r="AQ37" s="48"/>
      <c r="AR37" s="48">
        <f>AR36/3</f>
        <v>391.04134053226375</v>
      </c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J37" s="4"/>
    </row>
    <row r="38" spans="1:62" s="5" customFormat="1" ht="28.5" hidden="1" customHeight="1">
      <c r="A38" s="4"/>
      <c r="B38" s="63" t="s">
        <v>78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5"/>
      <c r="AB38" s="65"/>
      <c r="AC38" s="65"/>
      <c r="AD38" s="23"/>
      <c r="AE38" s="23"/>
      <c r="AF38" s="23"/>
      <c r="AG38" s="57"/>
      <c r="AH38" s="57"/>
      <c r="AI38" s="57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J38" s="4"/>
    </row>
    <row r="39" spans="1:62" s="68" customFormat="1" ht="48" hidden="1" customHeight="1">
      <c r="A39" s="64"/>
      <c r="B39" s="63" t="s">
        <v>79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5"/>
      <c r="AB39" s="65"/>
      <c r="AC39" s="65"/>
      <c r="AD39" s="23"/>
      <c r="AE39" s="23"/>
      <c r="AF39" s="23"/>
      <c r="AG39" s="57"/>
      <c r="AH39" s="57"/>
      <c r="AI39" s="57"/>
      <c r="AJ39" s="48"/>
      <c r="AK39" s="66"/>
      <c r="AL39" s="48"/>
      <c r="AM39" s="48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J39" s="64"/>
    </row>
    <row r="40" spans="1:62" s="68" customFormat="1" ht="34.5" hidden="1" customHeight="1">
      <c r="A40" s="64"/>
      <c r="B40" s="63" t="s">
        <v>80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5"/>
      <c r="AB40" s="65"/>
      <c r="AC40" s="65"/>
      <c r="AD40" s="23"/>
      <c r="AE40" s="23"/>
      <c r="AF40" s="23"/>
      <c r="AG40" s="57"/>
      <c r="AH40" s="57"/>
      <c r="AI40" s="57"/>
      <c r="AJ40" s="48"/>
      <c r="AK40" s="66"/>
      <c r="AL40" s="48"/>
      <c r="AM40" s="48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J40" s="64"/>
    </row>
    <row r="41" spans="1:62" s="68" customFormat="1" ht="13.9" hidden="1" customHeight="1">
      <c r="A41" s="64"/>
      <c r="B41" s="63" t="s">
        <v>81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5"/>
      <c r="AB41" s="65"/>
      <c r="AC41" s="65"/>
      <c r="AD41" s="23"/>
      <c r="AE41" s="23"/>
      <c r="AF41" s="23"/>
      <c r="AG41" s="57"/>
      <c r="AH41" s="57"/>
      <c r="AI41" s="57"/>
      <c r="AJ41" s="48"/>
      <c r="AK41" s="66"/>
      <c r="AL41" s="48"/>
      <c r="AM41" s="48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J41" s="64"/>
    </row>
    <row r="42" spans="1:62" s="68" customFormat="1" ht="13.9" hidden="1" customHeight="1">
      <c r="A42" s="64"/>
      <c r="B42" s="63" t="s">
        <v>82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5"/>
      <c r="AB42" s="65"/>
      <c r="AC42" s="65"/>
      <c r="AD42" s="23"/>
      <c r="AE42" s="23"/>
      <c r="AF42" s="23"/>
      <c r="AG42" s="57"/>
      <c r="AH42" s="57"/>
      <c r="AI42" s="57"/>
      <c r="AJ42" s="48"/>
      <c r="AK42" s="66"/>
      <c r="AL42" s="48"/>
      <c r="AM42" s="48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J42" s="64"/>
    </row>
    <row r="43" spans="1:62" s="68" customFormat="1" ht="13.9" hidden="1" customHeight="1">
      <c r="A43" s="64"/>
      <c r="B43" s="63" t="s">
        <v>83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5"/>
      <c r="AB43" s="65"/>
      <c r="AC43" s="65"/>
      <c r="AD43" s="23"/>
      <c r="AE43" s="23"/>
      <c r="AF43" s="23"/>
      <c r="AG43" s="57"/>
      <c r="AH43" s="57"/>
      <c r="AI43" s="57"/>
      <c r="AJ43" s="48"/>
      <c r="AK43" s="66"/>
      <c r="AL43" s="48"/>
      <c r="AM43" s="48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J43" s="64"/>
    </row>
    <row r="44" spans="1:62" s="71" customFormat="1" hidden="1">
      <c r="A44" s="69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12"/>
      <c r="N44" s="68"/>
      <c r="O44" s="68"/>
      <c r="P44" s="68"/>
      <c r="Q44" s="68"/>
      <c r="R44" s="68"/>
      <c r="S44" s="12"/>
      <c r="T44" s="68"/>
      <c r="U44" s="68"/>
      <c r="V44" s="68"/>
      <c r="W44" s="68"/>
      <c r="X44" s="68"/>
      <c r="Y44" s="68"/>
      <c r="Z44" s="68"/>
      <c r="AA44" s="66"/>
      <c r="AB44" s="66"/>
      <c r="AC44" s="66"/>
      <c r="AD44" s="23"/>
      <c r="AE44" s="23"/>
      <c r="AF44" s="23"/>
      <c r="AG44" s="57"/>
      <c r="AH44" s="57"/>
      <c r="AI44" s="57"/>
      <c r="AJ44" s="48"/>
      <c r="AK44" s="70"/>
      <c r="AL44" s="48"/>
      <c r="AM44" s="48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J44" s="69"/>
    </row>
    <row r="45" spans="1:62" s="71" customFormat="1" ht="15" hidden="1" customHeight="1">
      <c r="A45" s="69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12"/>
      <c r="N45" s="68"/>
      <c r="P45" s="68"/>
      <c r="Q45" s="68"/>
      <c r="R45" s="68"/>
      <c r="S45" s="12"/>
      <c r="T45" s="68"/>
      <c r="U45" s="68"/>
      <c r="V45" s="68"/>
      <c r="W45" s="68"/>
      <c r="X45" s="68"/>
      <c r="Y45" s="68"/>
      <c r="Z45" s="68"/>
      <c r="AA45" s="66"/>
      <c r="AB45" s="66"/>
      <c r="AC45" s="66"/>
      <c r="AD45" s="23"/>
      <c r="AE45" s="23"/>
      <c r="AF45" s="23"/>
      <c r="AG45" s="57"/>
      <c r="AH45" s="57"/>
      <c r="AI45" s="57"/>
      <c r="AJ45" s="48"/>
      <c r="AK45" s="70"/>
      <c r="AL45" s="48"/>
      <c r="AM45" s="48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J45" s="69"/>
    </row>
    <row r="46" spans="1:62" hidden="1">
      <c r="O46" s="72"/>
      <c r="AA46" s="70"/>
      <c r="AB46" s="70"/>
      <c r="AC46" s="70"/>
      <c r="AD46" s="23"/>
      <c r="AE46" s="23"/>
      <c r="AF46" s="23"/>
      <c r="AG46" s="57"/>
      <c r="AH46" s="57"/>
      <c r="AI46" s="57"/>
      <c r="AJ46" s="48"/>
      <c r="AK46" s="73"/>
      <c r="AL46" s="48"/>
      <c r="AM46" s="48"/>
      <c r="AN46" s="73"/>
      <c r="AO46" s="73"/>
      <c r="AP46" s="73"/>
      <c r="AQ46" s="73"/>
      <c r="AR46" s="73"/>
      <c r="AS46" s="73"/>
      <c r="AT46" s="73"/>
      <c r="AU46" s="74"/>
      <c r="AV46" s="74"/>
      <c r="AW46" s="74"/>
      <c r="AX46" s="74"/>
      <c r="AY46" s="74"/>
      <c r="AZ46" s="74"/>
      <c r="BA46" s="74"/>
      <c r="BB46" s="74"/>
      <c r="BC46" s="73"/>
    </row>
    <row r="47" spans="1:62" hidden="1">
      <c r="B47" s="72">
        <v>14.2</v>
      </c>
      <c r="C47" s="72">
        <v>14.2</v>
      </c>
      <c r="D47" s="75">
        <v>14.2</v>
      </c>
      <c r="E47" s="72">
        <v>14.2</v>
      </c>
      <c r="F47" s="72"/>
      <c r="G47" s="72">
        <v>14.2</v>
      </c>
      <c r="H47" s="72"/>
      <c r="I47" s="72">
        <v>14.2</v>
      </c>
      <c r="J47" s="72">
        <v>3.2</v>
      </c>
      <c r="K47" s="72">
        <v>3.2</v>
      </c>
      <c r="L47" s="72">
        <v>3.2</v>
      </c>
      <c r="M47" s="76">
        <v>3.2</v>
      </c>
      <c r="N47" s="72">
        <v>14.2</v>
      </c>
      <c r="O47" s="75"/>
      <c r="P47" s="77"/>
      <c r="Q47" s="72">
        <v>14.2</v>
      </c>
      <c r="R47" s="72">
        <v>14.2</v>
      </c>
      <c r="S47" s="76">
        <v>14.2</v>
      </c>
      <c r="T47" s="72">
        <v>14.2</v>
      </c>
      <c r="U47" s="72">
        <v>14.2</v>
      </c>
      <c r="V47" s="72">
        <v>14.2</v>
      </c>
      <c r="W47" s="72">
        <v>14.2</v>
      </c>
      <c r="X47" s="72">
        <v>16.399999999999999</v>
      </c>
      <c r="Y47" s="72">
        <v>16.399999999999999</v>
      </c>
      <c r="Z47" s="78">
        <v>16.399999999999999</v>
      </c>
      <c r="AA47" s="70">
        <v>16.399999999999999</v>
      </c>
      <c r="AB47" s="73">
        <v>15.342857142857101</v>
      </c>
      <c r="AC47" s="73">
        <v>15.581366459627301</v>
      </c>
      <c r="AD47" s="23"/>
      <c r="AE47" s="23"/>
      <c r="AF47" s="23"/>
      <c r="AG47" s="57"/>
      <c r="AH47" s="57"/>
      <c r="AI47" s="57"/>
      <c r="AJ47" s="48"/>
      <c r="AK47" s="73"/>
      <c r="AL47" s="48"/>
      <c r="AM47" s="48"/>
      <c r="AN47" s="73"/>
      <c r="AO47" s="73"/>
      <c r="AP47" s="73"/>
      <c r="AQ47" s="73"/>
      <c r="AR47" s="73"/>
      <c r="AS47" s="73"/>
      <c r="AT47" s="73"/>
      <c r="AU47" s="74"/>
      <c r="AV47" s="74"/>
      <c r="AW47" s="74"/>
      <c r="AX47" s="74"/>
      <c r="AY47" s="74"/>
      <c r="AZ47" s="74"/>
      <c r="BA47" s="74"/>
      <c r="BB47" s="74"/>
      <c r="BC47" s="73"/>
    </row>
    <row r="48" spans="1:62" hidden="1">
      <c r="B48" s="72">
        <v>25.744224998704663</v>
      </c>
      <c r="C48" s="72">
        <v>26.35424960454575</v>
      </c>
      <c r="D48" s="75">
        <v>25.838414732743871</v>
      </c>
      <c r="E48" s="72">
        <v>24.867745574013394</v>
      </c>
      <c r="F48" s="72"/>
      <c r="G48" s="72">
        <v>25.923230052764573</v>
      </c>
      <c r="H48" s="72"/>
      <c r="I48" s="72">
        <v>27.675770299041844</v>
      </c>
      <c r="J48" s="72">
        <v>26.641229516730693</v>
      </c>
      <c r="K48" s="72">
        <v>25.440095409365281</v>
      </c>
      <c r="L48" s="72">
        <v>25.781328951356901</v>
      </c>
      <c r="M48" s="76">
        <v>27.135814975934242</v>
      </c>
      <c r="N48" s="75">
        <v>24.789944665800562</v>
      </c>
      <c r="O48" s="75"/>
      <c r="P48" s="77"/>
      <c r="Q48" s="72">
        <v>26.253052372912666</v>
      </c>
      <c r="R48" s="72">
        <v>25.266493286798489</v>
      </c>
      <c r="S48" s="76">
        <v>26.061493856801501</v>
      </c>
      <c r="T48" s="75">
        <v>25.264740383207272</v>
      </c>
      <c r="U48" s="72">
        <v>25.371684263382118</v>
      </c>
      <c r="V48" s="72">
        <v>25.242448269369326</v>
      </c>
      <c r="W48" s="72">
        <v>25.298237944064056</v>
      </c>
      <c r="X48" s="72">
        <v>27.268121777037837</v>
      </c>
      <c r="Y48" s="72">
        <v>27.139771631526653</v>
      </c>
      <c r="Z48" s="78">
        <v>27.269178848936861</v>
      </c>
      <c r="AA48" s="70">
        <v>26.741552905534618</v>
      </c>
      <c r="AB48" s="73">
        <v>26.362007514413801</v>
      </c>
      <c r="AC48" s="73">
        <v>26.388076055902101</v>
      </c>
      <c r="AD48" s="79"/>
      <c r="AE48" s="79"/>
      <c r="AF48" s="79"/>
      <c r="AG48" s="57"/>
      <c r="AH48" s="57"/>
      <c r="AI48" s="57"/>
      <c r="AJ48" s="48"/>
      <c r="AK48" s="73"/>
      <c r="AL48" s="48"/>
      <c r="AM48" s="48"/>
      <c r="AN48" s="73"/>
      <c r="AO48" s="73"/>
      <c r="AP48" s="73"/>
      <c r="AQ48" s="73"/>
      <c r="AR48" s="73"/>
      <c r="AS48" s="73"/>
      <c r="AT48" s="73"/>
      <c r="AU48" s="74"/>
      <c r="AV48" s="74"/>
      <c r="AW48" s="74"/>
      <c r="AX48" s="74"/>
      <c r="AY48" s="74"/>
      <c r="AZ48" s="74"/>
      <c r="BA48" s="74"/>
      <c r="BB48" s="74"/>
      <c r="BC48" s="73"/>
    </row>
    <row r="49" spans="2:62" hidden="1">
      <c r="B49" s="72">
        <v>5</v>
      </c>
      <c r="C49" s="72">
        <v>4.8021863532741644</v>
      </c>
      <c r="D49" s="75">
        <v>4.3243516331593685</v>
      </c>
      <c r="E49" s="72">
        <v>4.3248253172197249</v>
      </c>
      <c r="F49" s="72"/>
      <c r="G49" s="72">
        <v>4.3585657254519958</v>
      </c>
      <c r="H49" s="72"/>
      <c r="I49" s="72">
        <v>3.2249994447791512</v>
      </c>
      <c r="J49" s="72">
        <v>2.1989191143496694</v>
      </c>
      <c r="K49" s="72">
        <v>2.1173388906376558</v>
      </c>
      <c r="L49" s="72">
        <v>2.1494374781617172</v>
      </c>
      <c r="M49" s="76">
        <v>1.5810883603729489</v>
      </c>
      <c r="N49" s="75">
        <v>2.3084240398332083</v>
      </c>
      <c r="O49" s="72"/>
      <c r="P49" s="77"/>
      <c r="Q49" s="72">
        <v>2.386641124810243</v>
      </c>
      <c r="R49" s="72">
        <v>2.6579457960863744</v>
      </c>
      <c r="S49" s="76">
        <v>2.6597231290323675</v>
      </c>
      <c r="T49" s="75">
        <v>2.6579486734859956</v>
      </c>
      <c r="U49" s="72">
        <v>2.6578799558972119</v>
      </c>
      <c r="V49" s="72">
        <v>2.2303063874913471</v>
      </c>
      <c r="W49" s="72">
        <v>1.7727119887956013</v>
      </c>
      <c r="X49" s="72">
        <v>3.2089158139707306</v>
      </c>
      <c r="Y49" s="72">
        <v>3.1876065279520791</v>
      </c>
      <c r="Z49" s="78">
        <v>3.1908431152882391</v>
      </c>
      <c r="AA49" s="70">
        <v>3.1630911448948758</v>
      </c>
      <c r="AB49" s="73">
        <v>2.1240892518315002</v>
      </c>
      <c r="AC49" s="73">
        <v>2.0472758665562001</v>
      </c>
      <c r="AD49" s="46"/>
      <c r="AE49" s="23"/>
      <c r="AF49" s="2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4"/>
      <c r="AV49" s="74"/>
      <c r="AW49" s="74"/>
      <c r="AX49" s="74"/>
      <c r="AY49" s="74"/>
      <c r="AZ49" s="74"/>
      <c r="BA49" s="74"/>
      <c r="BB49" s="74"/>
      <c r="BC49" s="73"/>
    </row>
    <row r="50" spans="2:62" hidden="1">
      <c r="B50" s="72">
        <f>SUM(B48:B49)</f>
        <v>30.744224998704663</v>
      </c>
      <c r="C50" s="72">
        <f>SUM(C48:C49)</f>
        <v>31.156435957819916</v>
      </c>
      <c r="D50" s="72">
        <f>SUM(D48:D49)</f>
        <v>30.162766365903238</v>
      </c>
      <c r="E50" s="72">
        <f>SUM(E48:E49)</f>
        <v>29.192570891233117</v>
      </c>
      <c r="F50" s="72"/>
      <c r="G50" s="72">
        <f>SUM(G48:G49)</f>
        <v>30.281795778216569</v>
      </c>
      <c r="H50" s="72"/>
      <c r="I50" s="72">
        <f t="shared" ref="I50:AC50" si="25">SUM(I48:I49)</f>
        <v>30.900769743820995</v>
      </c>
      <c r="J50" s="72">
        <f t="shared" si="25"/>
        <v>28.840148631080361</v>
      </c>
      <c r="K50" s="72">
        <f t="shared" si="25"/>
        <v>27.557434300002935</v>
      </c>
      <c r="L50" s="72">
        <f t="shared" si="25"/>
        <v>27.93076642951862</v>
      </c>
      <c r="M50" s="72">
        <f t="shared" si="25"/>
        <v>28.71690333630719</v>
      </c>
      <c r="N50" s="72">
        <f t="shared" si="25"/>
        <v>27.098368705633771</v>
      </c>
      <c r="P50" s="77"/>
      <c r="Q50" s="72">
        <f t="shared" si="25"/>
        <v>28.639693497722909</v>
      </c>
      <c r="R50" s="72">
        <f t="shared" si="25"/>
        <v>27.924439082884863</v>
      </c>
      <c r="S50" s="72">
        <f t="shared" si="25"/>
        <v>28.72121698583387</v>
      </c>
      <c r="T50" s="72">
        <f t="shared" si="25"/>
        <v>27.922689056693269</v>
      </c>
      <c r="U50" s="72">
        <f t="shared" si="25"/>
        <v>28.02956421927933</v>
      </c>
      <c r="V50" s="72">
        <f t="shared" si="25"/>
        <v>27.472754656860673</v>
      </c>
      <c r="W50" s="72">
        <f t="shared" si="25"/>
        <v>27.070949932859659</v>
      </c>
      <c r="X50" s="72">
        <f t="shared" si="25"/>
        <v>30.477037591008568</v>
      </c>
      <c r="Y50" s="72">
        <f t="shared" si="25"/>
        <v>30.327378159478734</v>
      </c>
      <c r="Z50" s="77">
        <f t="shared" si="25"/>
        <v>30.460021964225099</v>
      </c>
      <c r="AA50" s="73">
        <f t="shared" si="25"/>
        <v>29.904644050429493</v>
      </c>
      <c r="AB50" s="73">
        <f t="shared" si="25"/>
        <v>28.4860967662453</v>
      </c>
      <c r="AC50" s="73">
        <f t="shared" si="25"/>
        <v>28.435351922458302</v>
      </c>
      <c r="AD50" s="46"/>
      <c r="AE50" s="23"/>
      <c r="AF50" s="2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J50" s="1"/>
    </row>
    <row r="51" spans="2:62" hidden="1">
      <c r="AA51" s="70"/>
      <c r="AB51" s="70"/>
      <c r="AC51" s="70"/>
      <c r="AD51" s="46"/>
      <c r="AE51" s="23"/>
      <c r="AF51" s="2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4"/>
      <c r="AV51" s="74"/>
      <c r="AW51" s="74"/>
      <c r="AX51" s="74"/>
      <c r="AY51" s="74"/>
      <c r="AZ51" s="74"/>
      <c r="BA51" s="74"/>
      <c r="BB51" s="74"/>
      <c r="BC51" s="73"/>
    </row>
    <row r="52" spans="2:62" hidden="1">
      <c r="AA52" s="70"/>
      <c r="AB52" s="70"/>
      <c r="AC52" s="70"/>
      <c r="AD52" s="46"/>
      <c r="AE52" s="23"/>
      <c r="AF52" s="2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4"/>
      <c r="AV52" s="74"/>
      <c r="AW52" s="74"/>
      <c r="AX52" s="74"/>
      <c r="AY52" s="74"/>
      <c r="AZ52" s="74"/>
      <c r="BA52" s="74"/>
      <c r="BB52" s="74"/>
      <c r="BC52" s="73"/>
    </row>
    <row r="53" spans="2:62" hidden="1">
      <c r="AA53" s="70"/>
      <c r="AB53" s="70"/>
      <c r="AC53" s="70"/>
      <c r="AD53" s="46"/>
      <c r="AE53" s="23"/>
      <c r="AF53" s="2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4"/>
      <c r="AV53" s="74"/>
      <c r="AW53" s="74"/>
      <c r="AX53" s="74"/>
      <c r="AY53" s="74"/>
      <c r="AZ53" s="74"/>
      <c r="BA53" s="74"/>
      <c r="BB53" s="74"/>
      <c r="BC53" s="73"/>
    </row>
    <row r="54" spans="2:62" hidden="1">
      <c r="AA54" s="70"/>
      <c r="AB54" s="70"/>
      <c r="AC54" s="70"/>
      <c r="AD54" s="46"/>
      <c r="AE54" s="23"/>
      <c r="AF54" s="2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4"/>
      <c r="AV54" s="74"/>
      <c r="AW54" s="74"/>
      <c r="AX54" s="74"/>
      <c r="AY54" s="74"/>
      <c r="AZ54" s="74"/>
      <c r="BA54" s="74"/>
      <c r="BB54" s="74"/>
      <c r="BC54" s="73"/>
    </row>
    <row r="55" spans="2:62" hidden="1">
      <c r="AA55" s="70"/>
      <c r="AB55" s="70"/>
      <c r="AC55" s="70"/>
      <c r="AD55" s="46"/>
      <c r="AE55" s="23"/>
      <c r="AF55" s="2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4"/>
      <c r="AV55" s="74"/>
      <c r="AW55" s="74"/>
      <c r="AX55" s="74"/>
      <c r="AY55" s="74"/>
      <c r="AZ55" s="74"/>
      <c r="BA55" s="74"/>
      <c r="BB55" s="74"/>
      <c r="BC55" s="73"/>
    </row>
    <row r="56" spans="2:62" hidden="1">
      <c r="AA56" s="70"/>
      <c r="AB56" s="70"/>
      <c r="AC56" s="70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4"/>
      <c r="AV56" s="74"/>
      <c r="AW56" s="74"/>
      <c r="AX56" s="74"/>
      <c r="AY56" s="74"/>
      <c r="AZ56" s="74"/>
      <c r="BA56" s="74"/>
      <c r="BB56" s="74"/>
      <c r="BC56" s="73"/>
    </row>
    <row r="57" spans="2:62">
      <c r="AA57" s="70"/>
      <c r="AB57" s="70"/>
      <c r="AC57" s="70"/>
      <c r="AD57" s="35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4"/>
      <c r="AV57" s="74"/>
      <c r="AW57" s="74"/>
      <c r="AX57" s="74"/>
      <c r="AY57" s="74"/>
      <c r="AZ57" s="74"/>
      <c r="BA57" s="74"/>
      <c r="BB57" s="74"/>
      <c r="BC57" s="73"/>
    </row>
  </sheetData>
  <dataConsolidate>
    <dataRefs count="1">
      <dataRef ref="AC33" sheet="24&amp;25-01-2016 " r:id="rId1"/>
    </dataRefs>
  </dataConsolidate>
  <mergeCells count="26">
    <mergeCell ref="A1:AC1"/>
    <mergeCell ref="A2:AC2"/>
    <mergeCell ref="A3:A4"/>
    <mergeCell ref="B3:D3"/>
    <mergeCell ref="E3:E4"/>
    <mergeCell ref="F3:F4"/>
    <mergeCell ref="G3:G4"/>
    <mergeCell ref="I3:I4"/>
    <mergeCell ref="J3:J4"/>
    <mergeCell ref="K3:K4"/>
    <mergeCell ref="AB3:AB4"/>
    <mergeCell ref="AC3:AC4"/>
    <mergeCell ref="L33:N33"/>
    <mergeCell ref="R33:T33"/>
    <mergeCell ref="V3:V4"/>
    <mergeCell ref="W3:W4"/>
    <mergeCell ref="X3:X4"/>
    <mergeCell ref="Y3:Y4"/>
    <mergeCell ref="Z3:Z4"/>
    <mergeCell ref="AA3:AA4"/>
    <mergeCell ref="L3:N3"/>
    <mergeCell ref="O3:O4"/>
    <mergeCell ref="P3:P4"/>
    <mergeCell ref="Q3:Q4"/>
    <mergeCell ref="R3:T3"/>
    <mergeCell ref="U3:U4"/>
  </mergeCells>
  <printOptions horizontalCentered="1"/>
  <pageMargins left="0.25" right="0.25" top="0.5" bottom="0.5" header="0.3" footer="0.3"/>
  <pageSetup paperSize="9" scale="80" orientation="landscape" r:id="rId2"/>
  <rowBreaks count="1" manualBreakCount="1">
    <brk id="32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 &amp; 02.05.2022</vt:lpstr>
      <vt:lpstr>'01 &amp; 02.05.2022'!Print_Area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GESCOM8974</dc:creator>
  <cp:lastModifiedBy>GESCOM8974</cp:lastModifiedBy>
  <dcterms:created xsi:type="dcterms:W3CDTF">2022-04-06T12:02:34Z</dcterms:created>
  <dcterms:modified xsi:type="dcterms:W3CDTF">2022-05-01T12:24:29Z</dcterms:modified>
</cp:coreProperties>
</file>